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SRV\STD&amp;REG\Silica Quartz\RFI Silica Quartz\Comment, Transcripts &amp; Summaries\"/>
    </mc:Choice>
  </mc:AlternateContent>
  <bookViews>
    <workbookView xWindow="0" yWindow="0" windowWidth="28800" windowHeight="11775"/>
  </bookViews>
  <sheets>
    <sheet name="Individual miner interview summ" sheetId="1" r:id="rId1"/>
    <sheet name="Interview summary tallies" sheetId="2" r:id="rId2"/>
  </sheets>
  <calcPr calcId="162913"/>
</workbook>
</file>

<file path=xl/calcChain.xml><?xml version="1.0" encoding="utf-8"?>
<calcChain xmlns="http://schemas.openxmlformats.org/spreadsheetml/2006/main">
  <c r="AI5" i="1" l="1"/>
  <c r="AH5" i="1"/>
  <c r="AG5" i="1"/>
  <c r="AF5" i="1"/>
  <c r="AE5" i="1"/>
  <c r="AD5" i="1"/>
  <c r="AC5" i="1"/>
  <c r="Z5" i="1"/>
  <c r="Y5" i="1"/>
  <c r="X5" i="1"/>
  <c r="W5" i="1"/>
  <c r="T5" i="1"/>
  <c r="S5" i="1"/>
  <c r="R5" i="1"/>
  <c r="Q5" i="1"/>
  <c r="O5" i="1"/>
  <c r="N5" i="1"/>
  <c r="K5" i="1"/>
  <c r="J5" i="1"/>
  <c r="I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<sst xmlns="http://schemas.openxmlformats.org/spreadsheetml/2006/main" count="1076" uniqueCount="634">
  <si>
    <t>Miner #</t>
  </si>
  <si>
    <t>Year started working?</t>
  </si>
  <si>
    <t>Year stopped working?</t>
  </si>
  <si>
    <t>still working 2018</t>
  </si>
  <si>
    <t>Years in mining</t>
  </si>
  <si>
    <t>Questions</t>
  </si>
  <si>
    <t>Number of miners</t>
  </si>
  <si>
    <t>25 + years</t>
  </si>
  <si>
    <t>20 to 24 years</t>
  </si>
  <si>
    <t>15 years or less</t>
  </si>
  <si>
    <t>Primarily underground or surface?</t>
  </si>
  <si>
    <t>Underground</t>
  </si>
  <si>
    <t>43.5</t>
  </si>
  <si>
    <t>Surface</t>
  </si>
  <si>
    <t>Positions miners worked (most worked multiple jobs)</t>
  </si>
  <si>
    <t xml:space="preserve">Roof bolter - drill bolts into mine roof to prevent rockfall </t>
  </si>
  <si>
    <t xml:space="preserve">Continuous miner operator - operates machine that cuts into coal seams </t>
  </si>
  <si>
    <t xml:space="preserve">Shuttle car operator - shuttles mined coal from coal face to conveyor belts  </t>
  </si>
  <si>
    <t>Beltman - operates and maintains conveyor belts</t>
  </si>
  <si>
    <t xml:space="preserve">Foreman - supervises miners  </t>
  </si>
  <si>
    <t xml:space="preserve">Jack or timber setter - places supports that protect miners from rockfall </t>
  </si>
  <si>
    <t xml:space="preserve">Driller - drills holes into rock for dynamite </t>
  </si>
  <si>
    <t xml:space="preserve">Superintendent - senior company official responsible for mine operation  </t>
  </si>
  <si>
    <t>Work miners were performing during greatest silica dust exposure (most miners worked multiple kinds of work) :</t>
  </si>
  <si>
    <t xml:space="preserve">Operating continuous miner  </t>
  </si>
  <si>
    <t xml:space="preserve">Roof bolting and cleaning out dust box  </t>
  </si>
  <si>
    <t xml:space="preserve">Slope mining - Cutting through solid rock for weeks and months to get to coal seams  </t>
  </si>
  <si>
    <t>Drilling into rock to place dynamite</t>
  </si>
  <si>
    <t xml:space="preserve">Blasting (using dynamite to blast rock and expose coal seam) </t>
  </si>
  <si>
    <t xml:space="preserve">Operating shuttle car </t>
  </si>
  <si>
    <t xml:space="preserve">Loading/driving truck (to haul blasted rock or coal on the surface)  </t>
  </si>
  <si>
    <t>Being foreman  2</t>
  </si>
  <si>
    <t xml:space="preserve">Working in return air - dusty air that is being blown out of the mine  </t>
  </si>
  <si>
    <t xml:space="preserve">Operating equipment without windshields/windows/air conditioning  </t>
  </si>
  <si>
    <t xml:space="preserve">Carrying out maintenance  </t>
  </si>
  <si>
    <t>Most cited sources of rock dust exposure miners observed while working (Many cited multiple sources):</t>
  </si>
  <si>
    <t xml:space="preserve">...When cutting through rock embedded in coal seams </t>
  </si>
  <si>
    <t xml:space="preserve">...When emptying dust box attached to roof bolter </t>
  </si>
  <si>
    <t xml:space="preserve">...When cutting through solid rock to reach coal seams </t>
  </si>
  <si>
    <t xml:space="preserve">...When roof bolting  </t>
  </si>
  <si>
    <t xml:space="preserve">Drilling, blasting - drilling into and blasting rock to reach coal seams  </t>
  </si>
  <si>
    <t xml:space="preserve">Lack of ventilation to sweep away dust and dangerous gasses </t>
  </si>
  <si>
    <t xml:space="preserve">Roadway/hauler - exposed while hauling coal, rock or equipment  </t>
  </si>
  <si>
    <t xml:space="preserve">Water sprays - insufficient or lack of water used to tamp down dust and dangerous gases while mining machines cut rock and coal </t>
  </si>
  <si>
    <t xml:space="preserve">Belt lines/shoveling - operating and maintaining conveyor belts that carry cut coal and shoveling cut coal that falls from belts </t>
  </si>
  <si>
    <t>Age (in 2018)</t>
  </si>
  <si>
    <t xml:space="preserve">Used dust masks (at least some of the time)  </t>
  </si>
  <si>
    <t xml:space="preserve">Dust mask complaints (clogged filters, inhibited breathing, leaking dust, too hot to wear, ineffective) 
</t>
  </si>
  <si>
    <t>47</t>
  </si>
  <si>
    <t>Who is to blame for your disease (some miners had multiple responses) :</t>
  </si>
  <si>
    <t xml:space="preserve">Mine operators, for putting production above safety </t>
  </si>
  <si>
    <t xml:space="preserve">Myself - I didn’t do enough to protect myself/was complicit in cheating inspections/remained in this line of work knowing the risks  </t>
  </si>
  <si>
    <t xml:space="preserve">Nobody. It comes with the job.  </t>
  </si>
  <si>
    <t xml:space="preserve">Regulators and inspectors for insufficient enforcement </t>
  </si>
  <si>
    <t xml:space="preserve">Everyone </t>
  </si>
  <si>
    <t xml:space="preserve">Faulty dust masks  </t>
  </si>
  <si>
    <t>Participants in the “Part 90” program that provides transfer to less dusty jobs without cut in pay  8</t>
  </si>
  <si>
    <t>What happened in mines during federal inspections?</t>
  </si>
  <si>
    <t>Coal and silica dust was deliberately minimized by reducing production, idling mining machines, and/or having robust ventilation  16</t>
  </si>
  <si>
    <t>Why stopped working?</t>
  </si>
  <si>
    <t>laid off</t>
  </si>
  <si>
    <t>hurt leg</t>
  </si>
  <si>
    <t xml:space="preserve">Witnessed or participated in deception, including covering dust detection devices, placing them in clean air, and/or tampering  </t>
  </si>
  <si>
    <t>Couldn't breathe</t>
  </si>
  <si>
    <t>Black Lung</t>
  </si>
  <si>
    <t xml:space="preserve">No change in mining practices for inspections  </t>
  </si>
  <si>
    <t>back injury</t>
  </si>
  <si>
    <t>shoulder injury</t>
  </si>
  <si>
    <t>surgeries</t>
  </si>
  <si>
    <t>Injuries</t>
  </si>
  <si>
    <t xml:space="preserve">Received, seeking, or anticipating lung transplants  </t>
  </si>
  <si>
    <t>black lung</t>
  </si>
  <si>
    <t>heart surgery</t>
  </si>
  <si>
    <t>breathing; couldn't pass physical</t>
  </si>
  <si>
    <t>Went on disability</t>
  </si>
  <si>
    <t xml:space="preserve">non-mining injury (broken back) </t>
  </si>
  <si>
    <t>still working</t>
  </si>
  <si>
    <t xml:space="preserve">Family history of black lung  </t>
  </si>
  <si>
    <t>various health problems; thyroid; lung; heart</t>
  </si>
  <si>
    <t>prostate cancer</t>
  </si>
  <si>
    <t>health; lungs</t>
  </si>
  <si>
    <t>Started business</t>
  </si>
  <si>
    <t>Black lung</t>
  </si>
  <si>
    <t>Car wreck (broke back and found out in x-ray process about black lung)</t>
  </si>
  <si>
    <t>Would you mine again if you could ?</t>
  </si>
  <si>
    <t>COPD</t>
  </si>
  <si>
    <t>breathing problems</t>
  </si>
  <si>
    <t xml:space="preserve">Yes </t>
  </si>
  <si>
    <t>injury</t>
  </si>
  <si>
    <t>truck accident</t>
  </si>
  <si>
    <t xml:space="preserve">broken back </t>
  </si>
  <si>
    <t>no response</t>
  </si>
  <si>
    <t xml:space="preserve">No  </t>
  </si>
  <si>
    <t>bad lungs</t>
  </si>
  <si>
    <t>Asserted Part 90 rights to less dusty job with same pay?</t>
  </si>
  <si>
    <t xml:space="preserve">Yes, if safer </t>
  </si>
  <si>
    <t>Y</t>
  </si>
  <si>
    <t>didn't use; fear of layoffs</t>
  </si>
  <si>
    <t>N</t>
  </si>
  <si>
    <t>Why did you stay in mining?</t>
  </si>
  <si>
    <t>Y; applied and faced resentment for it</t>
  </si>
  <si>
    <t xml:space="preserve">Good job, good pay and/or good benefits, and/or supporting families  </t>
  </si>
  <si>
    <t xml:space="preserve">N </t>
  </si>
  <si>
    <t>Y; (just year or two)</t>
  </si>
  <si>
    <t xml:space="preserve">No other options given education level, lack of other jobs and/or need to stay local for family  </t>
  </si>
  <si>
    <t>N - but applied for outby job to get out of dust and got it</t>
  </si>
  <si>
    <t xml:space="preserve">Like the work </t>
  </si>
  <si>
    <t>Y - but already working outby so nothing changed</t>
  </si>
  <si>
    <t xml:space="preserve">Y </t>
  </si>
  <si>
    <t>Primarily Surface or Underground? (some worked both)</t>
  </si>
  <si>
    <t>underground</t>
  </si>
  <si>
    <t xml:space="preserve">underground </t>
  </si>
  <si>
    <t>surface</t>
  </si>
  <si>
    <t xml:space="preserve">Underground </t>
  </si>
  <si>
    <t xml:space="preserve">surface </t>
  </si>
  <si>
    <t>Home state now</t>
  </si>
  <si>
    <t>PA</t>
  </si>
  <si>
    <t>VA</t>
  </si>
  <si>
    <t>KY</t>
  </si>
  <si>
    <t>WV</t>
  </si>
  <si>
    <t>States worked</t>
  </si>
  <si>
    <t>KY; VA</t>
  </si>
  <si>
    <t>KY; WV</t>
  </si>
  <si>
    <t>VA; WV</t>
  </si>
  <si>
    <t>VA; KY</t>
  </si>
  <si>
    <t>WV; KY</t>
  </si>
  <si>
    <t>KY, VA</t>
  </si>
  <si>
    <t>VA;</t>
  </si>
  <si>
    <t>VA; TN</t>
  </si>
  <si>
    <t>VA; KY; WV</t>
  </si>
  <si>
    <t>KY; WV; VA</t>
  </si>
  <si>
    <t>Counties worked</t>
  </si>
  <si>
    <t>Indiana; Somerset</t>
  </si>
  <si>
    <t>Lee, VA; Wise, VA; Letcher, KY; Harlan, KY</t>
  </si>
  <si>
    <t>Pike, KY; McDowell, WV</t>
  </si>
  <si>
    <t>Buchanan, VA; Tazewell, VA</t>
  </si>
  <si>
    <t>Buchanan,VA; Raleigh, WV; Logan, WV; McDowell, WV</t>
  </si>
  <si>
    <t>Dickenson, VA; Wise, VA; Letcher, KY</t>
  </si>
  <si>
    <t>Buchanan</t>
  </si>
  <si>
    <t>Mingo, WV; Logan, WV; Knott, KY; Pike KY</t>
  </si>
  <si>
    <t>Harlan, KY; Lee, VA</t>
  </si>
  <si>
    <t>Pike; Letcher</t>
  </si>
  <si>
    <t>Bell, KY; Leslie, KY; Wise, VA</t>
  </si>
  <si>
    <t>Wise, VA; Tazewell, VA; Dickenson, VA; Buchanan,VA</t>
  </si>
  <si>
    <t>Pike, KY; Mingo, WV</t>
  </si>
  <si>
    <t>Buchanan, VA; Tazewell, VA; Bledsoe, TN</t>
  </si>
  <si>
    <t>Fayette; Westmoreland; Somerset; Washington</t>
  </si>
  <si>
    <t>Pike</t>
  </si>
  <si>
    <t>Buchanan, VA; Dickenson, VA; McDowell, WV; Pike, KY</t>
  </si>
  <si>
    <t>Knott; Letcher; Floyd</t>
  </si>
  <si>
    <t>Perry; Letcher; Knott; Leslie</t>
  </si>
  <si>
    <t>Harlan; Leslie</t>
  </si>
  <si>
    <t>Pike, KY; Harlan, KY; Buchanan, VA</t>
  </si>
  <si>
    <t>Pike; KY; Buchanan, VA</t>
  </si>
  <si>
    <t>Butler; Washington</t>
  </si>
  <si>
    <t>Wise; Dickenson</t>
  </si>
  <si>
    <t>Pike, KY; Buchanan, VA; Lee, VA; Tazewell, VA</t>
  </si>
  <si>
    <t>Dickenson; Lee</t>
  </si>
  <si>
    <t>Wise, KY; Harlan, KY; Lee, VA</t>
  </si>
  <si>
    <t>Buchanan; Wise</t>
  </si>
  <si>
    <t>Buchanon; Tazewell</t>
  </si>
  <si>
    <t>Harlan</t>
  </si>
  <si>
    <t>Year of black lung diagnosis</t>
  </si>
  <si>
    <t>"several years ago", before quitting work</t>
  </si>
  <si>
    <t xml:space="preserve">1990's </t>
  </si>
  <si>
    <t>2000 (believed had it at 45)</t>
  </si>
  <si>
    <t>around 2010</t>
  </si>
  <si>
    <t>2013 or so</t>
  </si>
  <si>
    <t>Dec. 2010</t>
  </si>
  <si>
    <t>2017 or so</t>
  </si>
  <si>
    <t>2003?</t>
  </si>
  <si>
    <t>Year of PMF diagnosis</t>
  </si>
  <si>
    <t>around 2012</t>
  </si>
  <si>
    <t>about 2015</t>
  </si>
  <si>
    <t>2010 or 2011</t>
  </si>
  <si>
    <t>6 months after simple black lung</t>
  </si>
  <si>
    <t>?</t>
  </si>
  <si>
    <t>2006 (age 45)</t>
  </si>
  <si>
    <t>Family history of black lung?</t>
  </si>
  <si>
    <t>Y; cousin</t>
  </si>
  <si>
    <t>Y (Brother;2 Uncles)</t>
  </si>
  <si>
    <t>Y (Dad got Complicated at 40)</t>
  </si>
  <si>
    <t>Y (Dad)</t>
  </si>
  <si>
    <t>2 brothers died of black lung and another has it;</t>
  </si>
  <si>
    <t>Y (father died of black lung)</t>
  </si>
  <si>
    <t>Mine height (as described by miners, most of whom worked multiple mines)</t>
  </si>
  <si>
    <t>low; high (34" to 8')</t>
  </si>
  <si>
    <t>low; middle</t>
  </si>
  <si>
    <t>middle (50" on average)</t>
  </si>
  <si>
    <t>low; high (as low as 17")</t>
  </si>
  <si>
    <t>low (28" to 42")</t>
  </si>
  <si>
    <t>low</t>
  </si>
  <si>
    <t>low; high</t>
  </si>
  <si>
    <t>50"</t>
  </si>
  <si>
    <t>low (38'-40")</t>
  </si>
  <si>
    <t>low (4' on average)</t>
  </si>
  <si>
    <t>mostly low (40" to 50")</t>
  </si>
  <si>
    <t>low mostly, high</t>
  </si>
  <si>
    <t>low (down to 28 in)</t>
  </si>
  <si>
    <t>low; high (last job - 7' of rock for 30" of coal)</t>
  </si>
  <si>
    <t>varied but mostly low</t>
  </si>
  <si>
    <t>low; high (26" to 17')</t>
  </si>
  <si>
    <t>36" to 48"</t>
  </si>
  <si>
    <t>low (30"); high</t>
  </si>
  <si>
    <t>Avg 65 to 67''; Lowest 42"; Highest 8'</t>
  </si>
  <si>
    <t xml:space="preserve">High (6'-7') </t>
  </si>
  <si>
    <t>low (43''); high (7')</t>
  </si>
  <si>
    <t>Low (30+" to 42"); High (6' but big equipment so cutting lots of rock</t>
  </si>
  <si>
    <t>usually about 46"; Highest 20' (rock/coal mix); Lowest 28"</t>
  </si>
  <si>
    <t>lowest- 26'; highest 11 '; majority 5'</t>
  </si>
  <si>
    <t>truck driver</t>
  </si>
  <si>
    <t xml:space="preserve">as low as 27'; but mostly higher coal </t>
  </si>
  <si>
    <t>low (40+"); as high as 11'</t>
  </si>
  <si>
    <t>Jobs worked</t>
  </si>
  <si>
    <t>supply; scoop; roof bolter; utility man; belt man; bridge; outside man</t>
  </si>
  <si>
    <t>cutting machine helper; shuttle car; roof bolter; continuous miner operator; foreman</t>
  </si>
  <si>
    <t>general labor; shuttle car; roof bolter; continuous miner operator</t>
  </si>
  <si>
    <t>service engineer; electrician; roof bolter; coal truck driver;temp in multiple jobs</t>
  </si>
  <si>
    <t>continuous miner operator; roof bolter; cutting machine; general inside</t>
  </si>
  <si>
    <t>drilling holes; outby foreman; management; superintendent; supply; run equipment; section boss;</t>
  </si>
  <si>
    <t>shuttle car; scoop; misc.</t>
  </si>
  <si>
    <t>roof bolter (20 yrs); shuttle car; continuous miner operator; move crew;</t>
  </si>
  <si>
    <t>Roof bolter; shuttle car; bridge; wagon drill; coal drill; conveyor tailpiece</t>
  </si>
  <si>
    <t>shuttle car; scoop; continuous miner operator; load machine</t>
  </si>
  <si>
    <t>continuous miner operator; general laborer; scoop; roof bolter; jack setter</t>
  </si>
  <si>
    <t>loader; dozer; truck; drill</t>
  </si>
  <si>
    <t>roof bolter; continuous miner operator; shuttle car</t>
  </si>
  <si>
    <t>continuous miner operator; foreman; timber setter</t>
  </si>
  <si>
    <t>surface drill rig operator; crusher; picker</t>
  </si>
  <si>
    <t>outside man; general inside man; coal hauler; motor operator; roof bolter;</t>
  </si>
  <si>
    <t>belt man; scoop; shuttle car; roof bolter; continuous miner operator; outby foreman</t>
  </si>
  <si>
    <t>belt man; roof bolter; scoop; driller; foreman; machine helper; miner helper; shuttle car</t>
  </si>
  <si>
    <t>cutting machine helper; drilled coal; drill holes; belt shoveler; miner helper; belt man; outby foreman; shuttle car; roof bolter; foreman</t>
  </si>
  <si>
    <t>roof bolter (27.5 yrs); belts; setting timbers/jack setter;</t>
  </si>
  <si>
    <t>dozer; scoop; roof bolter; continuous miner operator; general inside</t>
  </si>
  <si>
    <t>setting timbers; jack setter; bridge operator; roof bolter; continuous miner operator; scoop; shuttle car; driller</t>
  </si>
  <si>
    <t>ventilation; roof bolter; shuttle car; continuous miner operator</t>
  </si>
  <si>
    <t>shuttle car; roof bolter; section foreman; superintendent</t>
  </si>
  <si>
    <t>roof bolter; rock duster; belt man; power move; belt move; general inside</t>
  </si>
  <si>
    <t>shoveled coal; roof bolter; shot coal; continuous miner operator; section foreman; outby on the beltline</t>
  </si>
  <si>
    <t>belt; shuttle car; roof bolter; scoop</t>
  </si>
  <si>
    <t>continuous miner operator; roof bolter; shuttle car; loader operator; motor operator; general labor</t>
  </si>
  <si>
    <t>mechanic; roof bolter; scoop; driller; shuttle car</t>
  </si>
  <si>
    <t>truck driver; loader</t>
  </si>
  <si>
    <t>roof bolter; continuous miner operator</t>
  </si>
  <si>
    <t>continuous miner operator; roof bolter; cutting machine</t>
  </si>
  <si>
    <t>Roof bolter; scoop</t>
  </si>
  <si>
    <t>outby; scoop; roof bolter; continuous miner operator; belt man</t>
  </si>
  <si>
    <t>What were work hours like?  Workdays?  Work weeks?</t>
  </si>
  <si>
    <t>8-12 hours/day; 5 to 6 days/week</t>
  </si>
  <si>
    <t>8-10 hours a day; 5-6 days a week</t>
  </si>
  <si>
    <t>At least 10 hours a day; 6 days a week</t>
  </si>
  <si>
    <t>Up to 12-16 hours/day; 3-4 days/week</t>
  </si>
  <si>
    <t>6 days/week</t>
  </si>
  <si>
    <t>6-7 days a week</t>
  </si>
  <si>
    <t>8 to 10 hours a day</t>
  </si>
  <si>
    <t>6 days on. 3 off. 10-12 hours/day.</t>
  </si>
  <si>
    <t>60-80 hours a week</t>
  </si>
  <si>
    <t>8-12 hours/ day; 5-7 days/week</t>
  </si>
  <si>
    <t>45-50 hours a week; 5-6 days a week; 9 hours a day</t>
  </si>
  <si>
    <t>8-16 hours/day; 6 days/week; 12 hours/day last mine</t>
  </si>
  <si>
    <t>9 hours/day; 6 days/week</t>
  </si>
  <si>
    <t>Average 8 to16 hours a day; 5 to 6 days a week</t>
  </si>
  <si>
    <t>10 hours a day, 5 to 6 days a week, 6 hours on Saturdays</t>
  </si>
  <si>
    <t>10 hours/day;6 days/week</t>
  </si>
  <si>
    <t>12 to14 hours a day; six or seven days a week</t>
  </si>
  <si>
    <t>10 hours a day; 5 to 6 hours a week</t>
  </si>
  <si>
    <t>8 to10 hours/day; sometimes more</t>
  </si>
  <si>
    <t xml:space="preserve">up to 6 days/week; 8 to 10 hours/day mostly; sometimes 16 hours/day </t>
  </si>
  <si>
    <t>8- to 10 hours/day, 6 days/week sometimes</t>
  </si>
  <si>
    <t>16 hours/day; 80 hours/week</t>
  </si>
  <si>
    <t>10 hours/day; 6 days/week</t>
  </si>
  <si>
    <t>10 hours/day; mostly 5 sometimes 6 days/week</t>
  </si>
  <si>
    <t>8 to 16 hours/day; 5 to 6 days/week</t>
  </si>
  <si>
    <t>10 hour shifts last 20 yrs; before that 8 hrs; 6 days/week typical</t>
  </si>
  <si>
    <t>Averge 9 hours/day;  16 hours/day at Massey; Minimum 8 hours/day; usually 6 days/ week</t>
  </si>
  <si>
    <t xml:space="preserve">8 to 16 hr shifts; 5 or 6 days/week; (longest shift 27 hrs) </t>
  </si>
  <si>
    <t>16 hours/day</t>
  </si>
  <si>
    <t>12 to16 hours/day weekdays; 8 hours/day weekends; 6 days/week</t>
  </si>
  <si>
    <t>16 to 18 hours/day; 6 days/week; never under 10 hours/day</t>
  </si>
  <si>
    <t>10 to16 hours/day; 6 days/week</t>
  </si>
  <si>
    <t>Did work involve cutting rock?</t>
  </si>
  <si>
    <t>Y; roof bolting</t>
  </si>
  <si>
    <t>Y (blasting)</t>
  </si>
  <si>
    <t>Y (bolting)</t>
  </si>
  <si>
    <t xml:space="preserve">Y; "constantly" </t>
  </si>
  <si>
    <t>Work performed during rock dust exposure</t>
  </si>
  <si>
    <t>roof bolter; dust box;</t>
  </si>
  <si>
    <t>miner; slope mine</t>
  </si>
  <si>
    <t>miner;</t>
  </si>
  <si>
    <t>servicing; roof-bolting; driving coal truck; temp jobs</t>
  </si>
  <si>
    <t>miner</t>
  </si>
  <si>
    <t>driller</t>
  </si>
  <si>
    <t>shuttle car (loading behind the miner); cutting rock</t>
  </si>
  <si>
    <t xml:space="preserve">Cutting rock to make room for equipment; Emptying dust box; roof bolting especially when steel got stuck </t>
  </si>
  <si>
    <t xml:space="preserve">drilling rib holes; roof bolter; wagon drill; </t>
  </si>
  <si>
    <t>miner; scoop; shuttle car</t>
  </si>
  <si>
    <t>operating miner</t>
  </si>
  <si>
    <t>loading rock in truck; running equipment without windshields and with doors open due to no air conditioning; using explosives</t>
  </si>
  <si>
    <t>roof bolter; miner</t>
  </si>
  <si>
    <t>miner; foreman</t>
  </si>
  <si>
    <t>shot crew; blast crew; crusher; picker; driller</t>
  </si>
  <si>
    <t>roof bolter</t>
  </si>
  <si>
    <t xml:space="preserve">working in face area (scoop; roof bolter; running miner) </t>
  </si>
  <si>
    <t>continuous miner; "shooting off a solid" or using explosives; cutting machine; drill</t>
  </si>
  <si>
    <t>outby; bolting top</t>
  </si>
  <si>
    <t>slope mine; dust box; working in return air each cycle</t>
  </si>
  <si>
    <t>miner; tramming equipment across scoop operators</t>
  </si>
  <si>
    <t>miner; roof bolter; dust box</t>
  </si>
  <si>
    <t>cutting head holes through rock for equipment</t>
  </si>
  <si>
    <t>foreman; roof bolter</t>
  </si>
  <si>
    <t>roof bolter; dust box</t>
  </si>
  <si>
    <t>roof bolter; miner; slope mine</t>
  </si>
  <si>
    <t>shuttle car; roof bolter</t>
  </si>
  <si>
    <t>face work; continuous miner dustiest (coal); roof bolter (silica); loading machine</t>
  </si>
  <si>
    <t>dust box; misdirected ventilation</t>
  </si>
  <si>
    <t xml:space="preserve">dust around the mine on the surface; loader; cab
</t>
  </si>
  <si>
    <t>slope mining</t>
  </si>
  <si>
    <t>miner; misdirected ventilation; spent months cutting through rock (slope)</t>
  </si>
  <si>
    <t>middleman; slope mining; roof bolter; clogged masks; misdirected/no ventilation</t>
  </si>
  <si>
    <t xml:space="preserve">scoop man; roof bolting </t>
  </si>
  <si>
    <t>Observed sources of rock dust</t>
  </si>
  <si>
    <t>everywhere; roof bolting; dust box; ventilation</t>
  </si>
  <si>
    <t>top; bottom; middleman; slope mine</t>
  </si>
  <si>
    <t xml:space="preserve">cutting through rock; </t>
  </si>
  <si>
    <t>sandstone; limestone</t>
  </si>
  <si>
    <t xml:space="preserve">cutting rock (middleman; top) </t>
  </si>
  <si>
    <t>drilling; blasting; dust in the return</t>
  </si>
  <si>
    <t>sandstone; bad water pressure on miner</t>
  </si>
  <si>
    <t xml:space="preserve">coal; rock </t>
  </si>
  <si>
    <t>drilling rib holes;</t>
  </si>
  <si>
    <t>continuous miner</t>
  </si>
  <si>
    <t>lack of ventilation; lack of scrubber</t>
  </si>
  <si>
    <t xml:space="preserve">moving slate; stock powder coal; working tipple/belt lines; shoveling beltline and feeders </t>
  </si>
  <si>
    <t xml:space="preserve">bad top; rock dust mixed with coal; getting right height; cleaning dust box </t>
  </si>
  <si>
    <t>cutting through rock to clear for equipment;</t>
  </si>
  <si>
    <t xml:space="preserve">silica; </t>
  </si>
  <si>
    <t>coal; rock</t>
  </si>
  <si>
    <t xml:space="preserve">middleman; cutting sandstone &amp; slate; sometimes all coal; </t>
  </si>
  <si>
    <t>sandstone; slate; lack of ventlation</t>
  </si>
  <si>
    <t>cutting rock; middleman</t>
  </si>
  <si>
    <t>middleman; top; dust box; return air</t>
  </si>
  <si>
    <t>rock dust; coal dust (50/50)</t>
  </si>
  <si>
    <t>middleman; dust box</t>
  </si>
  <si>
    <t>rock cutting; coal</t>
  </si>
  <si>
    <t>cutting rock</t>
  </si>
  <si>
    <t xml:space="preserve">dust box; sandstone seam;emptied dust getting run over by other machinery
</t>
  </si>
  <si>
    <t>cutting machine; continuous miner;</t>
  </si>
  <si>
    <t>rock; coal; in the returns</t>
  </si>
  <si>
    <t>coal; rock; slate (from top); sandstone</t>
  </si>
  <si>
    <t>miner; dust box; roof bolter</t>
  </si>
  <si>
    <t>rock cutting; roadside; hauler</t>
  </si>
  <si>
    <t>sandstone "just pure rock dust" at slope mines</t>
  </si>
  <si>
    <t>middleman rock; roadway dust; sandstone and dust</t>
  </si>
  <si>
    <t>miner; middle band of rock; sandstone</t>
  </si>
  <si>
    <t xml:space="preserve">middleman; coal </t>
  </si>
  <si>
    <t>Used dust mask?</t>
  </si>
  <si>
    <t>Y; but doesn't work</t>
  </si>
  <si>
    <t>early years Y; later N; hard to breathe</t>
  </si>
  <si>
    <t>paper-like mask; no respirator; never saw anyone wear respirator</t>
  </si>
  <si>
    <t xml:space="preserve">Sometimes; required but they'd get stopped up quickly (within 20/25 mins;) most wouldn't wear; hard to breathe </t>
  </si>
  <si>
    <t>N until 80s/90s;</t>
  </si>
  <si>
    <t>Mostly N; sometimes at one company</t>
  </si>
  <si>
    <t>Y/N- (the dust would choke you up and you'd ask for a respirator and they'd get you one and roll their eyes) (once you ran out of filters you didn't get more)</t>
  </si>
  <si>
    <t>Y; but didn't work; clogged up</t>
  </si>
  <si>
    <t>Y (dust mask lawsuit)</t>
  </si>
  <si>
    <t xml:space="preserve">Sometimes </t>
  </si>
  <si>
    <t>N (companies didn't provide)</t>
  </si>
  <si>
    <t>Y; all the time; but filters clogged</t>
  </si>
  <si>
    <t>Y; but smothering</t>
  </si>
  <si>
    <t>N;hard to breathe</t>
  </si>
  <si>
    <t>Y; but respirator; filters would get stopped up; very hot; restricted breathing</t>
  </si>
  <si>
    <t xml:space="preserve">Y (kept two on hand because they filled up and got hard to breathe through) </t>
  </si>
  <si>
    <t>Y (about 70-80% of the time); many different types;</t>
  </si>
  <si>
    <t>Y (99% of the time)</t>
  </si>
  <si>
    <t>N; hard to wear</t>
  </si>
  <si>
    <t>Y (Sometimes; when cutting rock; there if you wanted them; but uncomfortable)</t>
  </si>
  <si>
    <t>Y (50% of the time)</t>
  </si>
  <si>
    <t>N (provided but uncomfortable)</t>
  </si>
  <si>
    <t>Y (Respirator - but have to take them on and off); early mines no respirator</t>
  </si>
  <si>
    <t>Y (sometimes)</t>
  </si>
  <si>
    <t xml:space="preserve">Y; but stopped; uncomfortable; distracting
</t>
  </si>
  <si>
    <t>Y (always; but stop mining when change filter; "white and dusty" filters)(dust mask lawsuit)</t>
  </si>
  <si>
    <t>Y; only in extreme conditions</t>
  </si>
  <si>
    <t>Yes; half the time</t>
  </si>
  <si>
    <t>Other dust controls used in mines? (as cited by miners)</t>
  </si>
  <si>
    <t>ventilation</t>
  </si>
  <si>
    <t>scrubber</t>
  </si>
  <si>
    <t>meetings/training; scrubbers</t>
  </si>
  <si>
    <t>long wall operators wore "space helmet"; scrubbers</t>
  </si>
  <si>
    <t>ventilation but "not enough"</t>
  </si>
  <si>
    <t>not before mine acts of 1969/1977</t>
  </si>
  <si>
    <t>no curtains or ventilation; better ventilation at one company</t>
  </si>
  <si>
    <t>No dust training;</t>
  </si>
  <si>
    <t>curtain</t>
  </si>
  <si>
    <t>Ventilation</t>
  </si>
  <si>
    <t>got better over the years but mostly bad; much better ventilation more recently</t>
  </si>
  <si>
    <t>at one mine sufficient air; water sprays worked well; but many mines didn't care if you had air or water</t>
  </si>
  <si>
    <t>vacuum; water injection drills;</t>
  </si>
  <si>
    <t>suction on your head; dust box (but breathed dust in emptying it)</t>
  </si>
  <si>
    <t>ventilation; line curtain</t>
  </si>
  <si>
    <t>curtains (sometimes); tried to keep good air up; water cart</t>
  </si>
  <si>
    <t>Intake; curtains (block and wing) Breaks; stoppings</t>
  </si>
  <si>
    <t>water and ventilation; curtains; dust hose on bolter</t>
  </si>
  <si>
    <t>ventilation; auxiliary fans</t>
  </si>
  <si>
    <t>good ventilation</t>
  </si>
  <si>
    <t>ventilation; respirator</t>
  </si>
  <si>
    <t>air conditioner in truck (didn't work at times); cab windows</t>
  </si>
  <si>
    <t xml:space="preserve">used everything provided; "all the mines that I worked at provided the best air quality they could.." ; slope mining- booster fans; solid wall of "excellent air" </t>
  </si>
  <si>
    <t xml:space="preserve">curtain (sometimes) </t>
  </si>
  <si>
    <t>curtain (sometimes); split air</t>
  </si>
  <si>
    <t>Did mine practices change when inspected by MSHA inspectors? How?</t>
  </si>
  <si>
    <t>Cheated on sampling</t>
  </si>
  <si>
    <t>Cleaner; less production;</t>
  </si>
  <si>
    <t>Cheated on sampling; less production;</t>
  </si>
  <si>
    <t>not around for many inspections</t>
  </si>
  <si>
    <t xml:space="preserve">yes; making sure there was plenty of air; boss would take pump and hang it over in fresh air </t>
  </si>
  <si>
    <t xml:space="preserve">Only put curtains up during inspection; kept ventilation up; people would put dust pumps in shirts or buggies; taken into fresh air; was told to do this </t>
  </si>
  <si>
    <t>"All that's on their mind is production";  only put curtains up during inspection; couln't empty dust boxes; new filters; there was special care "and the inspectors knowed it"; to say anything about it was to face consequences</t>
  </si>
  <si>
    <t>stop production</t>
  </si>
  <si>
    <t xml:space="preserve">declined to discuss </t>
  </si>
  <si>
    <t>less production; focus on production; cutting corners- "it was just known" that that's what you did; they didn't expect you to run average footage on dust sample day; directions came from foreman</t>
  </si>
  <si>
    <t xml:space="preserve">Cheating - if samples came back out of compliance you'd wear sampler an extra five days and so on until it came back clean; company would tell miners to wrap them or otherwise tamper with sampling; they'd put you out of work if you didn't comply </t>
  </si>
  <si>
    <t>Less production; cheating on sampling</t>
  </si>
  <si>
    <t>complaint about amount vs. percent silica in samples; dust samples even a day apart were never close in measurement</t>
  </si>
  <si>
    <t>during inspections; they'd hang curtains; at non-inspection times it was "outlaw mining";  cover up dust pumps with rags; they would take mining machine and idle it and have me do nothing on inspection day or have me on intake side because he refused to tamper with sampling</t>
  </si>
  <si>
    <t>"manipulated data"; samplers put in intake; unspecified type of manipulation; owners won't put money into maintenance and instead try to up production</t>
  </si>
  <si>
    <t>Operators would make sure everything was better; would holler and tell the tailpiece man to warn of inspector's presence; sometimes the inspectors would be able to sneak in; some inspectors more lenient than others; a lot of things you "couldn't do and mine coal profitably"; taking care of miner health would have cut down production</t>
  </si>
  <si>
    <t xml:space="preserve">About the same; "more legal" than other places ("wildcat" coal companies) </t>
  </si>
  <si>
    <t>May have cheated; won't talk about cheating; hard to comply at times</t>
  </si>
  <si>
    <t>Cheating on sampling; sometimes caught; MSHA would crack down (require line curtains; more ventilation) but as soon as they'd leave "we'd go back running full throttle" because more productive</t>
  </si>
  <si>
    <t>Cheating on dust sampling</t>
  </si>
  <si>
    <t>Cleaner;</t>
  </si>
  <si>
    <t>Cheating on dust sampling; cleaner; less production</t>
  </si>
  <si>
    <t>Cheating on dust sampling at non-union mines</t>
  </si>
  <si>
    <t>Cleaner; no production; cheating on dust sampling</t>
  </si>
  <si>
    <t>Cleaner; less production; cheating on dust sampling</t>
  </si>
  <si>
    <t>Cleaner; Less production; Curtains; sometimes shut down; rock dusted; put samplers in (clean air) intake and didn't make dust; wore sampler</t>
  </si>
  <si>
    <t>Cheating on dust sampling; did what they wanted to do until inspector showed up; cut in half normal coal run; happened everywhere &amp; "always will"</t>
  </si>
  <si>
    <t xml:space="preserve">Who’s to blame for your disease? </t>
  </si>
  <si>
    <t>no one</t>
  </si>
  <si>
    <t>company</t>
  </si>
  <si>
    <t>part of the job</t>
  </si>
  <si>
    <t>Me</t>
  </si>
  <si>
    <t>probably they're all to blame (companies, regulators); me</t>
  </si>
  <si>
    <t>no one; it's the nature of the industry</t>
  </si>
  <si>
    <t>operators</t>
  </si>
  <si>
    <t>company; regulators</t>
  </si>
  <si>
    <t>mine operators;</t>
  </si>
  <si>
    <t>everyone</t>
  </si>
  <si>
    <t>The whole mining industry</t>
  </si>
  <si>
    <t>company; self;</t>
  </si>
  <si>
    <t>self</t>
  </si>
  <si>
    <t>company; job running roof bolting machine</t>
  </si>
  <si>
    <t>Nobody; there will always be dust</t>
  </si>
  <si>
    <t>No answer for that</t>
  </si>
  <si>
    <t xml:space="preserve">owner and operators; foremen; mine superintendents; "whoever is over the men"; miners themselves (they should speak up) </t>
  </si>
  <si>
    <t>part of the job; having to cut more rock to get coal</t>
  </si>
  <si>
    <t>no one; could have worked fewer hours</t>
  </si>
  <si>
    <t>No one; you gotta die somehow</t>
  </si>
  <si>
    <t>No one; well, myself; companies could have ventilated; don't feel like inspectors back then did their jobs</t>
  </si>
  <si>
    <t>miners; self; everyone; bosses</t>
  </si>
  <si>
    <t>Don't know</t>
  </si>
  <si>
    <t>self; company</t>
  </si>
  <si>
    <t>Nobody</t>
  </si>
  <si>
    <t>" I honestly don't know";  I thought I was protecting myself; it's confusing to me; masks didn't stop small particles</t>
  </si>
  <si>
    <t>Company; regulations?; bosses; inspectors</t>
  </si>
  <si>
    <t>What should change?</t>
  </si>
  <si>
    <t>maybe better dust masks</t>
  </si>
  <si>
    <t>tighter regulation</t>
  </si>
  <si>
    <t>need change now; put scrubbers back on mining machines</t>
  </si>
  <si>
    <t xml:space="preserve">better ventilation at the coal face; miners should be "protected at all costs" </t>
  </si>
  <si>
    <t xml:space="preserve">better water pressure on mining machine sprays; respect; require dust masks; enforce regulations; increase ventilation; keep curtains up </t>
  </si>
  <si>
    <t xml:space="preserve">company could have tried harder with dust mask; enforce rules </t>
  </si>
  <si>
    <t>miners should stand up for themselves</t>
  </si>
  <si>
    <t>No cutting rock</t>
  </si>
  <si>
    <t>"I don't know"</t>
  </si>
  <si>
    <t xml:space="preserve">every mining machine ought to have a scrubber; the containers that the dust goes in ought to have a bag system and pullstring on top (to preventing dust from blowing back up in face) </t>
  </si>
  <si>
    <t>I don't know</t>
  </si>
  <si>
    <t xml:space="preserve">make sure water, air, rock dusting kept up; curtains kept up </t>
  </si>
  <si>
    <t xml:space="preserve">"I don't know" </t>
  </si>
  <si>
    <t>Laws should have been enforced heavier; heavier fines; more punishment for operators and owners; safety education/ culture change; routine health checks on lungs and pulled out of mines if they spot anything that looks similar to black lung; mandatory chest x-rays</t>
  </si>
  <si>
    <t>"I don't know what they could do"</t>
  </si>
  <si>
    <t>work fewer hours</t>
  </si>
  <si>
    <t>better ventilation; mine dust inspectors do something</t>
  </si>
  <si>
    <t>some of the laws for applying for state/federal black lung compensation</t>
  </si>
  <si>
    <t xml:space="preserve">you can run a mining machine smart; helper with curtains; it doesn't really take that much more time to run it right </t>
  </si>
  <si>
    <t>I can't think of nothing that made it better or worse; rough life; rob Peter to pay Paul; split air made a difference in the 90s; might be a way; make everybody wear masks</t>
  </si>
  <si>
    <t>more water sprays</t>
  </si>
  <si>
    <t xml:space="preserve">35. How has life your changed? </t>
  </si>
  <si>
    <t>Can't play with grandchildren; try not to get a cold</t>
  </si>
  <si>
    <t>Tired when walking up steps;</t>
  </si>
  <si>
    <t>Can't play with grandkids; can't walk; can't go out in cold; humidity is dificult</t>
  </si>
  <si>
    <t>Careful not to get sick; has to stay in the house a lot; can't gain weight</t>
  </si>
  <si>
    <t>Used to be able to fix 70 acres of fence in a day (keeps cattle) and now it takes two weeks; cold air makes it worse; used to working but limited now</t>
  </si>
  <si>
    <t>Fatigue; can't have sex; can't play the guitar and sing at church</t>
  </si>
  <si>
    <t>Has trouble breathing; doesn't sleep well at night (wakes up 8-10 times); short of breath often; can't harldy walk across the yard without stopping; misses going to top of mountain and back; can't deer hunt; can't fish; used to love being outdoors</t>
  </si>
  <si>
    <t>Can't cut grass; can't enjoy anything; can't plan a trip; hard to get out of bed; can't go out in humidity; can't camp</t>
  </si>
  <si>
    <t>Can't play with grandkids; can't bike; can't work with horses;</t>
  </si>
  <si>
    <t>Can't hunt</t>
  </si>
  <si>
    <t>Depression; financial stress</t>
  </si>
  <si>
    <t>Wakes up several times a night having to cough/wheeze/spit into cup; no fun taking grandkids to beach with oxygen tank and hose in nose; going to amusement park with grandkids has to ride a little cart around and can't ride roller coasters; can't walk up the 13 steps to get to and from the mailbox</t>
  </si>
  <si>
    <t>Can't hunt; can't walk 20 feet; needs wheelchair; wakes up at night; have to have oxygen tank for everything you do; getting weak in legs and arms; can't do anything with granddaughter</t>
  </si>
  <si>
    <t>Can't go up hill; can't go up steps; can't work in garden; can't follow hounds</t>
  </si>
  <si>
    <t>Can't competiton hunt; can't split firewood; can't do carpentry; can't go out with grankid</t>
  </si>
  <si>
    <t xml:space="preserve">Night panics (waking out of breath); can't play with grandkids; can't help friends with things; can't hunt; can't walk the hills; can't fish; "like living in a bubble. Don't know when it's gonna bust." </t>
  </si>
  <si>
    <t>Coughing to point of throwing up; every morning has to use a wet rag to breathe in heated moisture to break up stuff in lungs and cough it up; can't mow yard without riding mower; can't rake the yard; very hard to breathe outside in the summer; winter too</t>
  </si>
  <si>
    <t>Morning cough; walking up steps puts him out of breath; can't play basketball; can't cut grass w push mower; can't play with grandkids</t>
  </si>
  <si>
    <t>Can't be in dust or smoke; has to stay indoors; can't watch hummingbirds; has to sleep with four pillows; sometimes can't sleep (wakes up smothered gasping for air); can't hike; walking means sitting and resting for half an hour every 15 to 20 ft; can't climb mountains; can't fish; can't cut grass or weeds;</t>
  </si>
  <si>
    <t>can't shower; can't walk steps; can't check mailbox; can't walk to the barn; can't ride horse; need to rest to get to bathroom; can't play with grandson; can't hunt; can't mow lawn, can't use weedeater</t>
  </si>
  <si>
    <t>can't hardly walk any distance without having a hard time breathing; can't jog; hard to bend over and back up without gasping for breath; can't lift or carry things; hard to mow the lawn even on ride mower</t>
  </si>
  <si>
    <t>Panic when can't breathe; can't work</t>
  </si>
  <si>
    <t>Can't play with grandkids</t>
  </si>
  <si>
    <t xml:space="preserve">Less money; quit work; rough lung transplant;   </t>
  </si>
  <si>
    <t>Cough a lot; can't cut grass</t>
  </si>
  <si>
    <t>Can't sleep; can't go to mailbox</t>
  </si>
  <si>
    <t>Can't sleep; ruined sex life; can't ride horses</t>
  </si>
  <si>
    <t>Can't work outside; can't work in the garden; can't pick up garbage; can't play with grandchildren</t>
  </si>
  <si>
    <t>Can't play with grandchildren; can't help in garden</t>
  </si>
  <si>
    <t xml:space="preserve">Entire life turned upside down; wife wants divorce; can't walk 30 seconds on treadmill; can't cut weeds; was a scuba diver and now can't go lower than 10 ft; can't play soccer with daughter; can't wrestle around on the floor; can't have sex; can't cut grass even on riding mower </t>
  </si>
  <si>
    <t>Can't go out in the yard; can't play with dog; can't move; wake up at night; can't have sex</t>
  </si>
  <si>
    <t>Can't climb stairs; can't sleep; can't hunt; can't fish; can't walk in the mountains; weight gain; drink too much; financial pressure</t>
  </si>
  <si>
    <t>Mostly just sit around; used to be active; can't cut grass; can't change oil; weakness</t>
  </si>
  <si>
    <t>Seeking lung transplant?</t>
  </si>
  <si>
    <t>N; (for now. Y if gets a lot worse)</t>
  </si>
  <si>
    <t>Considering</t>
  </si>
  <si>
    <t xml:space="preserve">N; (Y if comes to it) </t>
  </si>
  <si>
    <t xml:space="preserve">if lung function goes down any more doctor would consider; "if it comes to that we'll do it" </t>
  </si>
  <si>
    <t>N - not yet. discussed with lung doctor; inevitable if lives long enough</t>
  </si>
  <si>
    <t>Undecided</t>
  </si>
  <si>
    <t>Not eligible</t>
  </si>
  <si>
    <t>Received</t>
  </si>
  <si>
    <t>Y (tested every 6 to 8 months)</t>
  </si>
  <si>
    <t xml:space="preserve">Why stayed in mining? </t>
  </si>
  <si>
    <t>Fear of repercussions</t>
  </si>
  <si>
    <t>Supporting family</t>
  </si>
  <si>
    <t xml:space="preserve">No retirement </t>
  </si>
  <si>
    <t>Didn't want to leave; good job; good pay; same temperature underground all the time</t>
  </si>
  <si>
    <t>Didn't realize consequences</t>
  </si>
  <si>
    <t>Provide for family; no high school education; only job qualified for</t>
  </si>
  <si>
    <t>Good income; supporting family</t>
  </si>
  <si>
    <t>Good money; loved mining</t>
  </si>
  <si>
    <t>No other work;</t>
  </si>
  <si>
    <t>For my son; it's about money</t>
  </si>
  <si>
    <t>Good pay; Housed/fed/ clothed family</t>
  </si>
  <si>
    <t>Money; fed family; no other jobs</t>
  </si>
  <si>
    <t>Supported family</t>
  </si>
  <si>
    <t>Money; liked equipment; liked working outside</t>
  </si>
  <si>
    <t>Family income; no other option</t>
  </si>
  <si>
    <t>Income; tried moving other places and grew homesick; better income; started "too young to know any better"</t>
  </si>
  <si>
    <t>Income; didn't want to move</t>
  </si>
  <si>
    <t>Supported family; income; good wages</t>
  </si>
  <si>
    <t>Lack of education; best money; always wanted to be a miner like dad/uncles; pride - was really good at roof bolting</t>
  </si>
  <si>
    <t>Provide for family; "something in our blood"; love of mining</t>
  </si>
  <si>
    <t>About all there is to make good money around here</t>
  </si>
  <si>
    <t>Money</t>
  </si>
  <si>
    <t xml:space="preserve">The insurance and the pay; It's not a glamorous job but its a job. </t>
  </si>
  <si>
    <t xml:space="preserve">Wife:"that's all we had. God put that coal in there so people had to get it out" </t>
  </si>
  <si>
    <t>Supporting family; Provide power for nation</t>
  </si>
  <si>
    <t>Good job and I liked what I was doing; something different every day</t>
  </si>
  <si>
    <t>Made a good living; excellent money; all they offered in the town I lived in; hard but I enjoyed doing it; I had a wife and two daughters to take care of.</t>
  </si>
  <si>
    <t>Pay bills; support family</t>
  </si>
  <si>
    <t>Provide for family; didn't have much choice; couldn't read or write</t>
  </si>
  <si>
    <t>Would you be a coal miner again?</t>
  </si>
  <si>
    <t>I don't know; would be more aware of surroundings and what's happening to body</t>
  </si>
  <si>
    <t>Probably not; should have used education for different job</t>
  </si>
  <si>
    <t>Y; but with better conditions</t>
  </si>
  <si>
    <t xml:space="preserve">Y; Probably would;  Loved it;  Comraderie; learning things; Loved working in coal mines.
</t>
  </si>
  <si>
    <t>Not sure but probably</t>
  </si>
  <si>
    <t>Y; N if better education</t>
  </si>
  <si>
    <t>Loved it but wouldn't guarantee return without better safety precautions</t>
  </si>
  <si>
    <t>Y; no doubt</t>
  </si>
  <si>
    <t>Y; I'd have to; no education</t>
  </si>
  <si>
    <t xml:space="preserve">Number of kids </t>
  </si>
  <si>
    <t>Have kids but number unspecified</t>
  </si>
  <si>
    <t xml:space="preserve">Want kids to go into mining? </t>
  </si>
  <si>
    <t>It's their choice</t>
  </si>
  <si>
    <t>Y (didn't discourage; son mining; has to provide for family; but also said he should get out if he can)</t>
  </si>
  <si>
    <t>N (told boys they should pursue something else because probably can't retire with mining)</t>
  </si>
  <si>
    <t>Y for son; N for daughters</t>
  </si>
  <si>
    <t>Don't tell them much about mining</t>
  </si>
  <si>
    <t xml:space="preserve">N (wouldn't advise young people to mine) </t>
  </si>
  <si>
    <t>N (not underground)</t>
  </si>
  <si>
    <t>Have kids gone into mining?</t>
  </si>
  <si>
    <t xml:space="preserve">Y (starting to have breathing problems) </t>
  </si>
  <si>
    <t>Wants to</t>
  </si>
  <si>
    <t>Y; one son laid off</t>
  </si>
  <si>
    <t>N; all married to miners</t>
  </si>
  <si>
    <t>Y; but no longer mining</t>
  </si>
  <si>
    <t>Y; Son quit</t>
  </si>
  <si>
    <t>Y; Son surface miner 4 years</t>
  </si>
  <si>
    <t>2 grandchildren</t>
  </si>
  <si>
    <t>security guard at mine; thinking about going into the mines</t>
  </si>
  <si>
    <t xml:space="preserve">1 boy but didn't like it </t>
  </si>
  <si>
    <t>Receiving federal Black Lung benefits?</t>
  </si>
  <si>
    <t>Awarded but not collecting</t>
  </si>
  <si>
    <t>Awarded (but company fighting)</t>
  </si>
  <si>
    <t>applied</t>
  </si>
  <si>
    <t>Awarded; collected briefly; restart at age 67</t>
  </si>
  <si>
    <t>Y; but needs to pay back state</t>
  </si>
  <si>
    <t>Applied</t>
  </si>
  <si>
    <t xml:space="preserve">Y
</t>
  </si>
  <si>
    <t>Y; pending end of state benefits</t>
  </si>
  <si>
    <t>Received state Black Lung Benefits?</t>
  </si>
  <si>
    <t>Y; (lump sum settlement)</t>
  </si>
  <si>
    <t xml:space="preserve">Y; lump sum </t>
  </si>
  <si>
    <t>Y; settlement</t>
  </si>
  <si>
    <t>Y; 2 yrs + lump sum settlement</t>
  </si>
  <si>
    <t>No; statute of limitations</t>
  </si>
  <si>
    <t>applied (appealed twice)</t>
  </si>
  <si>
    <t>Y; lump sum settlement</t>
  </si>
  <si>
    <t>N (missed application window)</t>
  </si>
  <si>
    <t>Y; 8 years workers comp before federal</t>
  </si>
  <si>
    <t xml:space="preserve">N  </t>
  </si>
  <si>
    <t>N; applied</t>
  </si>
  <si>
    <t>Received NIOSH (or other) x-rays before applied for benefits?</t>
  </si>
  <si>
    <t>NIOSH</t>
  </si>
  <si>
    <t>non-NIOSH</t>
  </si>
  <si>
    <t>non-NIOSH? (might have done some chest x-rays but they never did tell us nothing)</t>
  </si>
  <si>
    <t>NIOSH (no results received)</t>
  </si>
  <si>
    <t>At company for early job (negative); at company for last job (PMF diagnosed)</t>
  </si>
  <si>
    <t>NIOSH; Company</t>
  </si>
  <si>
    <t>Non-NIOSH</t>
  </si>
  <si>
    <t>"coulda been" NIOSH; back in early 2000's; no disease</t>
  </si>
  <si>
    <t>non--NIOSH(not company sponsored)</t>
  </si>
  <si>
    <t>NIOSH/ non-NIOSH</t>
  </si>
  <si>
    <t xml:space="preserve">non-NIOSH (never heard bad results) </t>
  </si>
  <si>
    <t xml:space="preserve">Y; NIOSH </t>
  </si>
  <si>
    <t>Y; company</t>
  </si>
  <si>
    <t>N (Didn't care at time when NIOSH vans came)</t>
  </si>
  <si>
    <t xml:space="preserve">Y, likely NIOSH </t>
  </si>
  <si>
    <t>Aware of opportunity for lung X-rays before applied for compensation?</t>
  </si>
  <si>
    <t xml:space="preserve">Y (not offered at smaller mines) </t>
  </si>
  <si>
    <t>AB36-COMM-55-9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</si>
</sst>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trike/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1" xfId="0" applyFont="1" applyFill="1" applyBorder="1"/>
    <xf numFmtId="0" fontId="2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3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14.42578125" defaultRowHeight="15.75" customHeight="1" x14ac:dyDescent="0.2"/>
  <cols>
    <col min="1" max="1" width="14.42578125" style="13"/>
    <col min="2" max="2" width="24.85546875" style="14" customWidth="1"/>
    <col min="3" max="3" width="16.7109375" style="15" customWidth="1"/>
    <col min="4" max="4" width="27.85546875" style="15" customWidth="1"/>
    <col min="5" max="5" width="30.42578125" style="15" customWidth="1"/>
    <col min="6" max="6" width="26.42578125" style="15" customWidth="1"/>
    <col min="7" max="7" width="37" style="15" customWidth="1"/>
    <col min="8" max="8" width="33.28515625" style="15" customWidth="1"/>
    <col min="9" max="9" width="52" style="15" customWidth="1"/>
    <col min="10" max="10" width="42.140625" style="15" customWidth="1"/>
    <col min="11" max="11" width="41.140625" style="15" customWidth="1"/>
    <col min="12" max="12" width="54.5703125" style="15" customWidth="1"/>
    <col min="13" max="13" width="41.42578125" style="15" customWidth="1"/>
    <col min="14" max="14" width="27.5703125" style="15" customWidth="1"/>
    <col min="15" max="15" width="44.5703125" style="15" customWidth="1"/>
    <col min="16" max="16" width="41.28515625" style="16" customWidth="1"/>
    <col min="17" max="17" width="31.5703125" style="15" customWidth="1"/>
    <col min="18" max="18" width="57.5703125" style="15" customWidth="1"/>
    <col min="19" max="19" width="44.7109375" style="15" customWidth="1"/>
    <col min="20" max="20" width="35.42578125" style="15" customWidth="1"/>
    <col min="21" max="21" width="45.28515625" style="15" customWidth="1"/>
    <col min="22" max="22" width="42.28515625" style="15" customWidth="1"/>
    <col min="23" max="24" width="14.42578125" style="15"/>
    <col min="25" max="25" width="31.28515625" style="15" customWidth="1"/>
    <col min="26" max="26" width="28.85546875" style="15" customWidth="1"/>
    <col min="27" max="27" width="33.42578125" style="15" customWidth="1"/>
    <col min="28" max="28" width="46.28515625" style="15" customWidth="1"/>
    <col min="29" max="29" width="43.85546875" style="15" customWidth="1"/>
    <col min="30" max="30" width="29.5703125" style="15" customWidth="1"/>
    <col min="31" max="31" width="25.140625" style="15" customWidth="1"/>
    <col min="32" max="32" width="23.28515625" style="15" customWidth="1"/>
    <col min="33" max="33" width="27.7109375" style="15" customWidth="1"/>
    <col min="34" max="34" width="32.7109375" style="15" customWidth="1"/>
    <col min="35" max="35" width="30.42578125" style="15" customWidth="1"/>
    <col min="36" max="36" width="14.42578125" style="15"/>
    <col min="37" max="16384" width="14.42578125" style="16"/>
  </cols>
  <sheetData>
    <row r="1" spans="1:35" ht="15.75" customHeight="1" x14ac:dyDescent="0.2">
      <c r="A1" s="13" t="s">
        <v>633</v>
      </c>
    </row>
    <row r="2" spans="1:35" ht="15.75" customHeight="1" x14ac:dyDescent="0.2">
      <c r="A2" s="17" t="s">
        <v>0</v>
      </c>
      <c r="B2" s="18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  <c r="I2" s="19">
        <v>8</v>
      </c>
      <c r="J2" s="19">
        <v>9</v>
      </c>
      <c r="K2" s="20">
        <v>10</v>
      </c>
      <c r="L2" s="19">
        <v>11</v>
      </c>
      <c r="M2" s="19">
        <v>12</v>
      </c>
      <c r="N2" s="21">
        <v>13</v>
      </c>
      <c r="O2" s="19">
        <v>14</v>
      </c>
      <c r="P2" s="22">
        <v>15</v>
      </c>
      <c r="Q2" s="19">
        <v>16</v>
      </c>
      <c r="R2" s="19">
        <v>17</v>
      </c>
      <c r="S2" s="19">
        <v>18</v>
      </c>
      <c r="T2" s="19">
        <v>19</v>
      </c>
      <c r="U2" s="19">
        <v>20</v>
      </c>
      <c r="V2" s="19">
        <v>21</v>
      </c>
      <c r="W2" s="19">
        <v>22</v>
      </c>
      <c r="X2" s="19">
        <v>23</v>
      </c>
      <c r="Y2" s="19">
        <v>24</v>
      </c>
      <c r="Z2" s="21">
        <v>25</v>
      </c>
      <c r="AA2" s="19">
        <v>26</v>
      </c>
      <c r="AB2" s="19">
        <v>27</v>
      </c>
      <c r="AC2" s="19">
        <v>28</v>
      </c>
      <c r="AD2" s="19">
        <v>29</v>
      </c>
      <c r="AE2" s="19">
        <v>30</v>
      </c>
      <c r="AF2" s="19">
        <v>31</v>
      </c>
      <c r="AG2" s="19">
        <v>32</v>
      </c>
      <c r="AH2" s="19">
        <v>33</v>
      </c>
      <c r="AI2" s="19">
        <v>34</v>
      </c>
    </row>
    <row r="3" spans="1:35" ht="41.25" customHeight="1" x14ac:dyDescent="0.2">
      <c r="A3" s="17" t="s">
        <v>1</v>
      </c>
      <c r="B3" s="23">
        <v>1973</v>
      </c>
      <c r="C3" s="24">
        <v>1982</v>
      </c>
      <c r="D3" s="24">
        <v>1974</v>
      </c>
      <c r="E3" s="24">
        <v>1978</v>
      </c>
      <c r="F3" s="24">
        <v>1977</v>
      </c>
      <c r="G3" s="24">
        <v>1969</v>
      </c>
      <c r="H3" s="24">
        <v>1983</v>
      </c>
      <c r="I3" s="24">
        <v>1969</v>
      </c>
      <c r="J3" s="24">
        <v>1981</v>
      </c>
      <c r="K3" s="24">
        <v>1972</v>
      </c>
      <c r="L3" s="24">
        <v>1984</v>
      </c>
      <c r="M3" s="24">
        <v>1972</v>
      </c>
      <c r="N3" s="24">
        <v>1976</v>
      </c>
      <c r="O3" s="24">
        <v>1969</v>
      </c>
      <c r="P3" s="25">
        <v>1974</v>
      </c>
      <c r="Q3" s="24">
        <v>1978</v>
      </c>
      <c r="R3" s="24">
        <v>1989</v>
      </c>
      <c r="S3" s="24">
        <v>1981</v>
      </c>
      <c r="T3" s="24">
        <v>1977</v>
      </c>
      <c r="U3" s="24">
        <v>1983</v>
      </c>
      <c r="V3" s="24">
        <v>1970</v>
      </c>
      <c r="W3" s="24">
        <v>1970</v>
      </c>
      <c r="X3" s="24">
        <v>1991</v>
      </c>
      <c r="Y3" s="24">
        <v>1971</v>
      </c>
      <c r="Z3" s="24">
        <v>1974</v>
      </c>
      <c r="AA3" s="24">
        <v>1976</v>
      </c>
      <c r="AB3" s="24">
        <v>1989</v>
      </c>
      <c r="AC3" s="24">
        <v>1958</v>
      </c>
      <c r="AD3" s="24">
        <v>1977</v>
      </c>
      <c r="AE3" s="24">
        <v>1974</v>
      </c>
      <c r="AF3" s="24">
        <v>1991</v>
      </c>
      <c r="AG3" s="24">
        <v>1979</v>
      </c>
      <c r="AH3" s="24">
        <v>1982</v>
      </c>
      <c r="AI3" s="24">
        <v>1983</v>
      </c>
    </row>
    <row r="4" spans="1:35" ht="41.25" customHeight="1" x14ac:dyDescent="0.2">
      <c r="A4" s="17" t="s">
        <v>2</v>
      </c>
      <c r="B4" s="23">
        <v>2015</v>
      </c>
      <c r="C4" s="24">
        <v>2014</v>
      </c>
      <c r="D4" s="24">
        <v>2015</v>
      </c>
      <c r="E4" s="24">
        <v>2005</v>
      </c>
      <c r="F4" s="24">
        <v>1998</v>
      </c>
      <c r="G4" s="24">
        <v>2010</v>
      </c>
      <c r="H4" s="24">
        <v>2004</v>
      </c>
      <c r="I4" s="24">
        <v>2002</v>
      </c>
      <c r="J4" s="24">
        <v>2004</v>
      </c>
      <c r="K4" s="24">
        <v>2000</v>
      </c>
      <c r="L4" s="24">
        <v>2014</v>
      </c>
      <c r="M4" s="24">
        <v>2005</v>
      </c>
      <c r="N4" s="24">
        <v>1997</v>
      </c>
      <c r="O4" s="24">
        <v>2000</v>
      </c>
      <c r="P4" s="25">
        <v>2016</v>
      </c>
      <c r="Q4" s="24">
        <v>2000</v>
      </c>
      <c r="R4" s="26" t="s">
        <v>3</v>
      </c>
      <c r="S4" s="24">
        <v>2009</v>
      </c>
      <c r="T4" s="24">
        <v>2011</v>
      </c>
      <c r="U4" s="24">
        <v>2014</v>
      </c>
      <c r="V4" s="24">
        <v>1992</v>
      </c>
      <c r="W4" s="24">
        <v>1991</v>
      </c>
      <c r="X4" s="24">
        <v>2015</v>
      </c>
      <c r="Y4" s="24">
        <v>2010</v>
      </c>
      <c r="Z4" s="24">
        <v>2004</v>
      </c>
      <c r="AA4" s="24">
        <v>2012</v>
      </c>
      <c r="AB4" s="24">
        <v>2012</v>
      </c>
      <c r="AC4" s="24">
        <v>1989</v>
      </c>
      <c r="AD4" s="24">
        <v>1998</v>
      </c>
      <c r="AE4" s="24">
        <v>2008</v>
      </c>
      <c r="AF4" s="24">
        <v>2003</v>
      </c>
      <c r="AG4" s="24">
        <v>2014</v>
      </c>
      <c r="AH4" s="24">
        <v>2003</v>
      </c>
      <c r="AI4" s="24">
        <v>2009</v>
      </c>
    </row>
    <row r="5" spans="1:35" ht="15.75" customHeight="1" x14ac:dyDescent="0.2">
      <c r="A5" s="17" t="s">
        <v>4</v>
      </c>
      <c r="B5" s="18">
        <f>2015-1974</f>
        <v>41</v>
      </c>
      <c r="C5" s="19">
        <f>2014-1982-7</f>
        <v>25</v>
      </c>
      <c r="D5" s="19">
        <f>2015-1974</f>
        <v>41</v>
      </c>
      <c r="E5" s="19">
        <f>2005-1978</f>
        <v>27</v>
      </c>
      <c r="F5" s="19">
        <f>1998-1976</f>
        <v>22</v>
      </c>
      <c r="G5" s="19">
        <f>2010-1969</f>
        <v>41</v>
      </c>
      <c r="H5" s="19">
        <v>24</v>
      </c>
      <c r="I5" s="19">
        <f>2002-1969-1</f>
        <v>32</v>
      </c>
      <c r="J5" s="19">
        <f>2004-1981</f>
        <v>23</v>
      </c>
      <c r="K5" s="20">
        <f>2004-1972-5</f>
        <v>27</v>
      </c>
      <c r="L5" s="19">
        <v>28</v>
      </c>
      <c r="M5" s="19">
        <v>32</v>
      </c>
      <c r="N5" s="21">
        <f>1996-1974-1</f>
        <v>21</v>
      </c>
      <c r="O5" s="19">
        <f>2000-1968</f>
        <v>32</v>
      </c>
      <c r="P5" s="22" t="s">
        <v>12</v>
      </c>
      <c r="Q5" s="19">
        <f>2000-1978</f>
        <v>22</v>
      </c>
      <c r="R5" s="19">
        <f>2018-1989-9</f>
        <v>20</v>
      </c>
      <c r="S5" s="19">
        <f>2009-1981</f>
        <v>28</v>
      </c>
      <c r="T5" s="19">
        <f>2011-1977-2</f>
        <v>32</v>
      </c>
      <c r="U5" s="19">
        <v>31</v>
      </c>
      <c r="V5" s="19">
        <v>28</v>
      </c>
      <c r="W5" s="19">
        <f>1991-1970</f>
        <v>21</v>
      </c>
      <c r="X5" s="19">
        <f>2015-1989-3</f>
        <v>23</v>
      </c>
      <c r="Y5" s="19">
        <f>2010-1971</f>
        <v>39</v>
      </c>
      <c r="Z5" s="21">
        <f>2004-1974</f>
        <v>30</v>
      </c>
      <c r="AA5" s="19">
        <v>14</v>
      </c>
      <c r="AB5" s="19">
        <v>15</v>
      </c>
      <c r="AC5" s="19">
        <f>1987-1958-2</f>
        <v>27</v>
      </c>
      <c r="AD5" s="19">
        <f>1998-1977</f>
        <v>21</v>
      </c>
      <c r="AE5" s="19">
        <f>2008-1974</f>
        <v>34</v>
      </c>
      <c r="AF5" s="19">
        <f>2003-1991</f>
        <v>12</v>
      </c>
      <c r="AG5" s="19">
        <f>2014-1979</f>
        <v>35</v>
      </c>
      <c r="AH5" s="19">
        <f>2003-1982</f>
        <v>21</v>
      </c>
      <c r="AI5" s="19">
        <f>2009-1983</f>
        <v>26</v>
      </c>
    </row>
    <row r="6" spans="1:35" ht="15.75" customHeight="1" x14ac:dyDescent="0.2">
      <c r="A6" s="17" t="s">
        <v>45</v>
      </c>
      <c r="B6" s="18">
        <v>65</v>
      </c>
      <c r="C6" s="19">
        <v>57</v>
      </c>
      <c r="D6" s="19">
        <v>66</v>
      </c>
      <c r="E6" s="19">
        <v>58</v>
      </c>
      <c r="F6" s="19">
        <v>63</v>
      </c>
      <c r="G6" s="19">
        <v>71</v>
      </c>
      <c r="H6" s="19">
        <v>53</v>
      </c>
      <c r="I6" s="19">
        <v>72</v>
      </c>
      <c r="J6" s="19">
        <v>56</v>
      </c>
      <c r="K6" s="19">
        <v>69</v>
      </c>
      <c r="L6" s="19">
        <v>53</v>
      </c>
      <c r="M6" s="19">
        <v>69</v>
      </c>
      <c r="N6" s="19">
        <v>60</v>
      </c>
      <c r="O6" s="19">
        <v>68</v>
      </c>
      <c r="P6" s="22">
        <v>65</v>
      </c>
      <c r="Q6" s="19">
        <v>56</v>
      </c>
      <c r="R6" s="19">
        <v>50</v>
      </c>
      <c r="S6" s="19">
        <v>57</v>
      </c>
      <c r="T6" s="19">
        <v>71</v>
      </c>
      <c r="U6" s="19">
        <v>54</v>
      </c>
      <c r="V6" s="19">
        <v>63</v>
      </c>
      <c r="W6" s="19">
        <v>64</v>
      </c>
      <c r="X6" s="19">
        <v>50</v>
      </c>
      <c r="Y6" s="19">
        <v>66</v>
      </c>
      <c r="Z6" s="19">
        <v>74</v>
      </c>
      <c r="AA6" s="19">
        <v>62</v>
      </c>
      <c r="AB6" s="19">
        <v>51</v>
      </c>
      <c r="AC6" s="19">
        <v>78</v>
      </c>
      <c r="AD6" s="19">
        <v>60</v>
      </c>
      <c r="AE6" s="19">
        <v>69</v>
      </c>
      <c r="AF6" s="27" t="s">
        <v>48</v>
      </c>
      <c r="AG6" s="19">
        <v>58</v>
      </c>
      <c r="AH6" s="19">
        <v>57</v>
      </c>
      <c r="AI6" s="19">
        <v>54</v>
      </c>
    </row>
    <row r="7" spans="1:35" ht="37.5" customHeight="1" x14ac:dyDescent="0.2">
      <c r="A7" s="17" t="s">
        <v>59</v>
      </c>
      <c r="B7" s="23" t="s">
        <v>60</v>
      </c>
      <c r="C7" s="24" t="s">
        <v>61</v>
      </c>
      <c r="D7" s="24" t="s">
        <v>63</v>
      </c>
      <c r="E7" s="24" t="s">
        <v>64</v>
      </c>
      <c r="F7" s="24" t="s">
        <v>66</v>
      </c>
      <c r="G7" s="24" t="s">
        <v>67</v>
      </c>
      <c r="H7" s="24" t="s">
        <v>68</v>
      </c>
      <c r="I7" s="24" t="s">
        <v>69</v>
      </c>
      <c r="J7" s="24" t="s">
        <v>66</v>
      </c>
      <c r="K7" s="24" t="s">
        <v>66</v>
      </c>
      <c r="L7" s="24" t="s">
        <v>71</v>
      </c>
      <c r="M7" s="24" t="s">
        <v>72</v>
      </c>
      <c r="N7" s="24" t="s">
        <v>73</v>
      </c>
      <c r="O7" s="24" t="s">
        <v>71</v>
      </c>
      <c r="P7" s="25" t="s">
        <v>74</v>
      </c>
      <c r="Q7" s="24" t="s">
        <v>75</v>
      </c>
      <c r="R7" s="24" t="s">
        <v>76</v>
      </c>
      <c r="S7" s="24" t="s">
        <v>78</v>
      </c>
      <c r="T7" s="24" t="s">
        <v>79</v>
      </c>
      <c r="U7" s="24" t="s">
        <v>80</v>
      </c>
      <c r="V7" s="24" t="s">
        <v>81</v>
      </c>
      <c r="W7" s="24" t="s">
        <v>82</v>
      </c>
      <c r="X7" s="24" t="s">
        <v>83</v>
      </c>
      <c r="Y7" s="24" t="s">
        <v>71</v>
      </c>
      <c r="Z7" s="24" t="s">
        <v>85</v>
      </c>
      <c r="AA7" s="24" t="s">
        <v>71</v>
      </c>
      <c r="AB7" s="24" t="s">
        <v>71</v>
      </c>
      <c r="AC7" s="24" t="s">
        <v>86</v>
      </c>
      <c r="AD7" s="24" t="s">
        <v>88</v>
      </c>
      <c r="AE7" s="24" t="s">
        <v>89</v>
      </c>
      <c r="AF7" s="24" t="s">
        <v>90</v>
      </c>
      <c r="AG7" s="24" t="s">
        <v>91</v>
      </c>
      <c r="AH7" s="24" t="s">
        <v>93</v>
      </c>
      <c r="AI7" s="24" t="s">
        <v>66</v>
      </c>
    </row>
    <row r="8" spans="1:35" ht="38.25" customHeight="1" x14ac:dyDescent="0.2">
      <c r="A8" s="17" t="s">
        <v>94</v>
      </c>
      <c r="B8" s="23" t="s">
        <v>96</v>
      </c>
      <c r="C8" s="24" t="s">
        <v>96</v>
      </c>
      <c r="D8" s="24" t="s">
        <v>97</v>
      </c>
      <c r="E8" s="24" t="s">
        <v>98</v>
      </c>
      <c r="F8" s="24" t="s">
        <v>98</v>
      </c>
      <c r="G8" s="24" t="s">
        <v>98</v>
      </c>
      <c r="H8" s="24" t="s">
        <v>98</v>
      </c>
      <c r="I8" s="24" t="s">
        <v>100</v>
      </c>
      <c r="J8" s="24" t="s">
        <v>102</v>
      </c>
      <c r="K8" s="24" t="s">
        <v>103</v>
      </c>
      <c r="L8" s="24" t="s">
        <v>98</v>
      </c>
      <c r="M8" s="24" t="s">
        <v>98</v>
      </c>
      <c r="N8" s="24" t="s">
        <v>98</v>
      </c>
      <c r="O8" s="24" t="s">
        <v>98</v>
      </c>
      <c r="P8" s="25" t="s">
        <v>98</v>
      </c>
      <c r="Q8" s="24" t="s">
        <v>98</v>
      </c>
      <c r="R8" s="24" t="s">
        <v>105</v>
      </c>
      <c r="S8" s="24" t="s">
        <v>98</v>
      </c>
      <c r="T8" s="24" t="s">
        <v>107</v>
      </c>
      <c r="U8" s="24" t="s">
        <v>98</v>
      </c>
      <c r="V8" s="24" t="s">
        <v>98</v>
      </c>
      <c r="W8" s="24" t="s">
        <v>98</v>
      </c>
      <c r="X8" s="24" t="s">
        <v>98</v>
      </c>
      <c r="Y8" s="24" t="s">
        <v>98</v>
      </c>
      <c r="Z8" s="24" t="s">
        <v>98</v>
      </c>
      <c r="AA8" s="24" t="s">
        <v>108</v>
      </c>
      <c r="AB8" s="24" t="s">
        <v>98</v>
      </c>
      <c r="AC8" s="24" t="s">
        <v>98</v>
      </c>
      <c r="AD8" s="24" t="s">
        <v>98</v>
      </c>
      <c r="AE8" s="24" t="s">
        <v>98</v>
      </c>
      <c r="AF8" s="24" t="s">
        <v>98</v>
      </c>
      <c r="AG8" s="24" t="s">
        <v>96</v>
      </c>
      <c r="AH8" s="24" t="s">
        <v>91</v>
      </c>
      <c r="AI8" s="24" t="s">
        <v>96</v>
      </c>
    </row>
    <row r="9" spans="1:35" ht="33" customHeight="1" x14ac:dyDescent="0.2">
      <c r="A9" s="17" t="s">
        <v>109</v>
      </c>
      <c r="B9" s="23" t="s">
        <v>110</v>
      </c>
      <c r="C9" s="24" t="s">
        <v>110</v>
      </c>
      <c r="D9" s="24" t="s">
        <v>111</v>
      </c>
      <c r="E9" s="24" t="s">
        <v>110</v>
      </c>
      <c r="F9" s="24" t="s">
        <v>110</v>
      </c>
      <c r="G9" s="24" t="s">
        <v>110</v>
      </c>
      <c r="H9" s="24" t="s">
        <v>110</v>
      </c>
      <c r="I9" s="24" t="s">
        <v>110</v>
      </c>
      <c r="J9" s="24" t="s">
        <v>110</v>
      </c>
      <c r="K9" s="24" t="s">
        <v>110</v>
      </c>
      <c r="L9" s="24" t="s">
        <v>110</v>
      </c>
      <c r="M9" s="24" t="s">
        <v>112</v>
      </c>
      <c r="N9" s="24" t="s">
        <v>110</v>
      </c>
      <c r="O9" s="24" t="s">
        <v>113</v>
      </c>
      <c r="P9" s="25" t="s">
        <v>13</v>
      </c>
      <c r="Q9" s="24" t="s">
        <v>110</v>
      </c>
      <c r="R9" s="24" t="s">
        <v>110</v>
      </c>
      <c r="S9" s="24" t="s">
        <v>110</v>
      </c>
      <c r="T9" s="24" t="s">
        <v>110</v>
      </c>
      <c r="U9" s="28" t="s">
        <v>110</v>
      </c>
      <c r="V9" s="24" t="s">
        <v>110</v>
      </c>
      <c r="W9" s="24" t="s">
        <v>110</v>
      </c>
      <c r="X9" s="24" t="s">
        <v>111</v>
      </c>
      <c r="Y9" s="24" t="s">
        <v>110</v>
      </c>
      <c r="Z9" s="24" t="s">
        <v>110</v>
      </c>
      <c r="AA9" s="24" t="s">
        <v>110</v>
      </c>
      <c r="AB9" s="24" t="s">
        <v>110</v>
      </c>
      <c r="AC9" s="24" t="s">
        <v>110</v>
      </c>
      <c r="AD9" s="24" t="s">
        <v>110</v>
      </c>
      <c r="AE9" s="24" t="s">
        <v>114</v>
      </c>
      <c r="AF9" s="28" t="s">
        <v>110</v>
      </c>
      <c r="AG9" s="24" t="s">
        <v>110</v>
      </c>
      <c r="AH9" s="24" t="s">
        <v>110</v>
      </c>
      <c r="AI9" s="28" t="s">
        <v>111</v>
      </c>
    </row>
    <row r="10" spans="1:35" ht="29.25" customHeight="1" x14ac:dyDescent="0.2">
      <c r="A10" s="17" t="s">
        <v>115</v>
      </c>
      <c r="B10" s="23" t="s">
        <v>116</v>
      </c>
      <c r="C10" s="24" t="s">
        <v>117</v>
      </c>
      <c r="D10" s="24" t="s">
        <v>118</v>
      </c>
      <c r="E10" s="24" t="s">
        <v>117</v>
      </c>
      <c r="F10" s="24" t="s">
        <v>117</v>
      </c>
      <c r="G10" s="24" t="s">
        <v>117</v>
      </c>
      <c r="H10" s="24" t="s">
        <v>117</v>
      </c>
      <c r="I10" s="24" t="s">
        <v>119</v>
      </c>
      <c r="J10" s="24" t="s">
        <v>117</v>
      </c>
      <c r="K10" s="24" t="s">
        <v>118</v>
      </c>
      <c r="L10" s="24" t="s">
        <v>117</v>
      </c>
      <c r="M10" s="24" t="s">
        <v>117</v>
      </c>
      <c r="N10" s="24" t="s">
        <v>118</v>
      </c>
      <c r="O10" s="24" t="s">
        <v>117</v>
      </c>
      <c r="P10" s="25" t="s">
        <v>116</v>
      </c>
      <c r="Q10" s="24" t="s">
        <v>118</v>
      </c>
      <c r="R10" s="24" t="s">
        <v>117</v>
      </c>
      <c r="S10" s="24" t="s">
        <v>118</v>
      </c>
      <c r="T10" s="24" t="s">
        <v>118</v>
      </c>
      <c r="U10" s="29" t="s">
        <v>118</v>
      </c>
      <c r="V10" s="24" t="s">
        <v>117</v>
      </c>
      <c r="W10" s="24" t="s">
        <v>118</v>
      </c>
      <c r="X10" s="24" t="s">
        <v>118</v>
      </c>
      <c r="Y10" s="24" t="s">
        <v>117</v>
      </c>
      <c r="Z10" s="24" t="s">
        <v>116</v>
      </c>
      <c r="AA10" s="24" t="s">
        <v>117</v>
      </c>
      <c r="AB10" s="24" t="s">
        <v>118</v>
      </c>
      <c r="AC10" s="24" t="s">
        <v>118</v>
      </c>
      <c r="AD10" s="24" t="s">
        <v>117</v>
      </c>
      <c r="AE10" s="24" t="s">
        <v>117</v>
      </c>
      <c r="AF10" s="24" t="s">
        <v>118</v>
      </c>
      <c r="AG10" s="24" t="s">
        <v>117</v>
      </c>
      <c r="AH10" s="24" t="s">
        <v>117</v>
      </c>
      <c r="AI10" s="24" t="s">
        <v>118</v>
      </c>
    </row>
    <row r="11" spans="1:35" ht="15.75" customHeight="1" x14ac:dyDescent="0.2">
      <c r="A11" s="30" t="s">
        <v>120</v>
      </c>
      <c r="B11" s="18" t="s">
        <v>116</v>
      </c>
      <c r="C11" s="28" t="s">
        <v>121</v>
      </c>
      <c r="D11" s="28" t="s">
        <v>122</v>
      </c>
      <c r="E11" s="28" t="s">
        <v>117</v>
      </c>
      <c r="F11" s="28" t="s">
        <v>123</v>
      </c>
      <c r="G11" s="28" t="s">
        <v>124</v>
      </c>
      <c r="H11" s="28" t="s">
        <v>117</v>
      </c>
      <c r="I11" s="28" t="s">
        <v>125</v>
      </c>
      <c r="J11" s="28" t="s">
        <v>124</v>
      </c>
      <c r="K11" s="28" t="s">
        <v>118</v>
      </c>
      <c r="L11" s="28" t="s">
        <v>126</v>
      </c>
      <c r="M11" s="28" t="s">
        <v>127</v>
      </c>
      <c r="N11" s="28" t="s">
        <v>122</v>
      </c>
      <c r="O11" s="28" t="s">
        <v>128</v>
      </c>
      <c r="P11" s="31" t="s">
        <v>116</v>
      </c>
      <c r="Q11" s="28" t="s">
        <v>118</v>
      </c>
      <c r="R11" s="28" t="s">
        <v>129</v>
      </c>
      <c r="S11" s="28" t="s">
        <v>118</v>
      </c>
      <c r="T11" s="28" t="s">
        <v>118</v>
      </c>
      <c r="U11" s="28" t="s">
        <v>118</v>
      </c>
      <c r="V11" s="28" t="s">
        <v>121</v>
      </c>
      <c r="W11" s="28" t="s">
        <v>121</v>
      </c>
      <c r="X11" s="28" t="s">
        <v>118</v>
      </c>
      <c r="Y11" s="28" t="s">
        <v>117</v>
      </c>
      <c r="Z11" s="28" t="s">
        <v>116</v>
      </c>
      <c r="AA11" s="28" t="s">
        <v>117</v>
      </c>
      <c r="AB11" s="28" t="s">
        <v>130</v>
      </c>
      <c r="AC11" s="28" t="s">
        <v>118</v>
      </c>
      <c r="AD11" s="28" t="s">
        <v>117</v>
      </c>
      <c r="AE11" s="28" t="s">
        <v>121</v>
      </c>
      <c r="AF11" s="28" t="s">
        <v>118</v>
      </c>
      <c r="AG11" s="28" t="s">
        <v>117</v>
      </c>
      <c r="AH11" s="28" t="s">
        <v>117</v>
      </c>
      <c r="AI11" s="28" t="s">
        <v>118</v>
      </c>
    </row>
    <row r="12" spans="1:35" ht="53.25" customHeight="1" x14ac:dyDescent="0.2">
      <c r="A12" s="30" t="s">
        <v>131</v>
      </c>
      <c r="B12" s="32" t="s">
        <v>132</v>
      </c>
      <c r="C12" s="28" t="s">
        <v>133</v>
      </c>
      <c r="D12" s="28" t="s">
        <v>134</v>
      </c>
      <c r="E12" s="28" t="s">
        <v>135</v>
      </c>
      <c r="F12" s="28" t="s">
        <v>136</v>
      </c>
      <c r="G12" s="28" t="s">
        <v>137</v>
      </c>
      <c r="H12" s="28" t="s">
        <v>138</v>
      </c>
      <c r="I12" s="28" t="s">
        <v>139</v>
      </c>
      <c r="J12" s="28" t="s">
        <v>140</v>
      </c>
      <c r="K12" s="28" t="s">
        <v>141</v>
      </c>
      <c r="L12" s="28" t="s">
        <v>142</v>
      </c>
      <c r="M12" s="28" t="s">
        <v>143</v>
      </c>
      <c r="N12" s="28" t="s">
        <v>144</v>
      </c>
      <c r="O12" s="28" t="s">
        <v>145</v>
      </c>
      <c r="P12" s="31" t="s">
        <v>146</v>
      </c>
      <c r="Q12" s="28" t="s">
        <v>147</v>
      </c>
      <c r="R12" s="28" t="s">
        <v>148</v>
      </c>
      <c r="S12" s="28" t="s">
        <v>149</v>
      </c>
      <c r="T12" s="28" t="s">
        <v>150</v>
      </c>
      <c r="U12" s="28" t="s">
        <v>151</v>
      </c>
      <c r="V12" s="28" t="s">
        <v>152</v>
      </c>
      <c r="W12" s="28" t="s">
        <v>153</v>
      </c>
      <c r="X12" s="28" t="s">
        <v>147</v>
      </c>
      <c r="Y12" s="28" t="s">
        <v>138</v>
      </c>
      <c r="Z12" s="28" t="s">
        <v>154</v>
      </c>
      <c r="AA12" s="28" t="s">
        <v>155</v>
      </c>
      <c r="AB12" s="28" t="s">
        <v>156</v>
      </c>
      <c r="AC12" s="28" t="s">
        <v>147</v>
      </c>
      <c r="AD12" s="28" t="s">
        <v>157</v>
      </c>
      <c r="AE12" s="28" t="s">
        <v>158</v>
      </c>
      <c r="AF12" s="28" t="s">
        <v>147</v>
      </c>
      <c r="AG12" s="28" t="s">
        <v>159</v>
      </c>
      <c r="AH12" s="28" t="s">
        <v>160</v>
      </c>
      <c r="AI12" s="28" t="s">
        <v>161</v>
      </c>
    </row>
    <row r="13" spans="1:35" ht="45.75" customHeight="1" x14ac:dyDescent="0.2">
      <c r="A13" s="17" t="s">
        <v>162</v>
      </c>
      <c r="B13" s="23">
        <v>2005</v>
      </c>
      <c r="C13" s="24">
        <v>2014</v>
      </c>
      <c r="D13" s="24" t="s">
        <v>163</v>
      </c>
      <c r="E13" s="24">
        <v>2002</v>
      </c>
      <c r="F13" s="24">
        <v>2013</v>
      </c>
      <c r="G13" s="24">
        <v>2012</v>
      </c>
      <c r="H13" s="24">
        <v>2016</v>
      </c>
      <c r="I13" s="24" t="s">
        <v>164</v>
      </c>
      <c r="J13" s="24">
        <v>2012</v>
      </c>
      <c r="K13" s="24">
        <v>2002</v>
      </c>
      <c r="L13" s="24">
        <v>2014</v>
      </c>
      <c r="M13" s="24">
        <v>2005</v>
      </c>
      <c r="N13" s="24">
        <v>2007</v>
      </c>
      <c r="O13" s="24" t="s">
        <v>165</v>
      </c>
      <c r="P13" s="25">
        <v>2004</v>
      </c>
      <c r="Q13" s="24">
        <v>1996</v>
      </c>
      <c r="R13" s="24">
        <v>2013</v>
      </c>
      <c r="S13" s="24" t="s">
        <v>166</v>
      </c>
      <c r="T13" s="24">
        <v>2009</v>
      </c>
      <c r="U13" s="24">
        <v>2014</v>
      </c>
      <c r="V13" s="24" t="s">
        <v>167</v>
      </c>
      <c r="W13" s="24">
        <v>1990</v>
      </c>
      <c r="X13" s="24">
        <v>2015</v>
      </c>
      <c r="Y13" s="24" t="s">
        <v>168</v>
      </c>
      <c r="Z13" s="24" t="s">
        <v>169</v>
      </c>
      <c r="AA13" s="24">
        <v>2006</v>
      </c>
      <c r="AB13" s="24">
        <v>2013</v>
      </c>
      <c r="AC13" s="24">
        <v>1988</v>
      </c>
      <c r="AD13" s="24">
        <v>1998</v>
      </c>
      <c r="AE13" s="24">
        <v>2010</v>
      </c>
      <c r="AF13" s="24">
        <v>2007</v>
      </c>
      <c r="AG13" s="24">
        <v>2012</v>
      </c>
      <c r="AH13" s="24" t="s">
        <v>170</v>
      </c>
      <c r="AI13" s="24">
        <v>2006</v>
      </c>
    </row>
    <row r="14" spans="1:35" ht="22.5" x14ac:dyDescent="0.2">
      <c r="A14" s="17" t="s">
        <v>171</v>
      </c>
      <c r="B14" s="23" t="s">
        <v>172</v>
      </c>
      <c r="C14" s="24">
        <v>2014</v>
      </c>
      <c r="D14" s="24">
        <v>2014</v>
      </c>
      <c r="E14" s="24">
        <v>2003</v>
      </c>
      <c r="F14" s="24">
        <v>2017</v>
      </c>
      <c r="G14" s="24">
        <v>2012</v>
      </c>
      <c r="H14" s="24">
        <v>2016</v>
      </c>
      <c r="I14" s="24">
        <v>2014</v>
      </c>
      <c r="J14" s="24">
        <v>2012</v>
      </c>
      <c r="K14" s="24">
        <v>2015</v>
      </c>
      <c r="L14" s="24">
        <v>2014</v>
      </c>
      <c r="M14" s="24">
        <v>2014</v>
      </c>
      <c r="N14" s="24">
        <v>2007</v>
      </c>
      <c r="O14" s="24">
        <v>2000</v>
      </c>
      <c r="P14" s="25">
        <v>2004</v>
      </c>
      <c r="Q14" s="24" t="s">
        <v>173</v>
      </c>
      <c r="R14" s="24">
        <v>2013</v>
      </c>
      <c r="S14" s="24" t="s">
        <v>172</v>
      </c>
      <c r="T14" s="24" t="s">
        <v>174</v>
      </c>
      <c r="U14" s="24">
        <v>2014</v>
      </c>
      <c r="V14" s="24">
        <v>2017</v>
      </c>
      <c r="W14" s="24">
        <v>1990</v>
      </c>
      <c r="X14" s="24">
        <v>2015</v>
      </c>
      <c r="Y14" s="24" t="s">
        <v>168</v>
      </c>
      <c r="Z14" s="24" t="s">
        <v>169</v>
      </c>
      <c r="AA14" s="24">
        <v>2012</v>
      </c>
      <c r="AB14" s="24">
        <v>2013</v>
      </c>
      <c r="AC14" s="24">
        <v>2007</v>
      </c>
      <c r="AD14" s="24">
        <v>2017</v>
      </c>
      <c r="AE14" s="24" t="s">
        <v>175</v>
      </c>
      <c r="AF14" s="24">
        <v>2012</v>
      </c>
      <c r="AG14" s="24" t="s">
        <v>176</v>
      </c>
      <c r="AH14" s="24" t="s">
        <v>176</v>
      </c>
      <c r="AI14" s="24" t="s">
        <v>177</v>
      </c>
    </row>
    <row r="15" spans="1:35" ht="53.25" customHeight="1" x14ac:dyDescent="0.2">
      <c r="A15" s="17" t="s">
        <v>178</v>
      </c>
      <c r="B15" s="23" t="s">
        <v>179</v>
      </c>
      <c r="C15" s="24" t="s">
        <v>96</v>
      </c>
      <c r="D15" s="24" t="s">
        <v>96</v>
      </c>
      <c r="E15" s="24" t="s">
        <v>96</v>
      </c>
      <c r="F15" s="24" t="s">
        <v>96</v>
      </c>
      <c r="G15" s="24" t="s">
        <v>96</v>
      </c>
      <c r="H15" s="24" t="s">
        <v>96</v>
      </c>
      <c r="I15" s="24" t="s">
        <v>96</v>
      </c>
      <c r="J15" s="24" t="s">
        <v>96</v>
      </c>
      <c r="K15" s="24" t="s">
        <v>96</v>
      </c>
      <c r="L15" s="24" t="s">
        <v>98</v>
      </c>
      <c r="M15" s="24" t="s">
        <v>180</v>
      </c>
      <c r="N15" s="24" t="s">
        <v>181</v>
      </c>
      <c r="O15" s="24" t="s">
        <v>98</v>
      </c>
      <c r="P15" s="25" t="s">
        <v>98</v>
      </c>
      <c r="Q15" s="24" t="s">
        <v>96</v>
      </c>
      <c r="R15" s="24" t="s">
        <v>96</v>
      </c>
      <c r="S15" s="24" t="s">
        <v>96</v>
      </c>
      <c r="T15" s="24" t="s">
        <v>96</v>
      </c>
      <c r="U15" s="24" t="s">
        <v>96</v>
      </c>
      <c r="V15" s="24" t="s">
        <v>182</v>
      </c>
      <c r="W15" s="24" t="s">
        <v>96</v>
      </c>
      <c r="X15" s="24" t="s">
        <v>96</v>
      </c>
      <c r="Y15" s="24" t="s">
        <v>96</v>
      </c>
      <c r="Z15" s="24" t="s">
        <v>98</v>
      </c>
      <c r="AA15" s="24" t="s">
        <v>96</v>
      </c>
      <c r="AB15" s="24" t="s">
        <v>96</v>
      </c>
      <c r="AC15" s="24" t="s">
        <v>183</v>
      </c>
      <c r="AD15" s="24" t="s">
        <v>96</v>
      </c>
      <c r="AE15" s="24" t="s">
        <v>96</v>
      </c>
      <c r="AF15" s="24" t="s">
        <v>184</v>
      </c>
      <c r="AG15" s="24" t="s">
        <v>98</v>
      </c>
      <c r="AH15" s="24" t="s">
        <v>98</v>
      </c>
      <c r="AI15" s="24" t="s">
        <v>91</v>
      </c>
    </row>
    <row r="16" spans="1:35" ht="74.25" customHeight="1" x14ac:dyDescent="0.2">
      <c r="A16" s="17" t="s">
        <v>185</v>
      </c>
      <c r="B16" s="23" t="s">
        <v>186</v>
      </c>
      <c r="C16" s="24" t="s">
        <v>187</v>
      </c>
      <c r="D16" s="24" t="s">
        <v>188</v>
      </c>
      <c r="E16" s="24" t="s">
        <v>189</v>
      </c>
      <c r="F16" s="24" t="s">
        <v>190</v>
      </c>
      <c r="G16" s="24" t="s">
        <v>191</v>
      </c>
      <c r="H16" s="24" t="s">
        <v>192</v>
      </c>
      <c r="I16" s="24" t="s">
        <v>192</v>
      </c>
      <c r="J16" s="24" t="s">
        <v>193</v>
      </c>
      <c r="K16" s="24" t="s">
        <v>194</v>
      </c>
      <c r="L16" s="24" t="s">
        <v>195</v>
      </c>
      <c r="M16" s="24" t="s">
        <v>13</v>
      </c>
      <c r="N16" s="24" t="s">
        <v>196</v>
      </c>
      <c r="O16" s="24" t="s">
        <v>197</v>
      </c>
      <c r="P16" s="25" t="s">
        <v>112</v>
      </c>
      <c r="Q16" s="24" t="s">
        <v>198</v>
      </c>
      <c r="R16" s="24" t="s">
        <v>199</v>
      </c>
      <c r="S16" s="24" t="s">
        <v>187</v>
      </c>
      <c r="T16" s="24" t="s">
        <v>200</v>
      </c>
      <c r="U16" s="24" t="s">
        <v>201</v>
      </c>
      <c r="V16" s="24" t="s">
        <v>202</v>
      </c>
      <c r="W16" s="24" t="s">
        <v>203</v>
      </c>
      <c r="X16" s="24" t="s">
        <v>204</v>
      </c>
      <c r="Y16" s="24" t="s">
        <v>205</v>
      </c>
      <c r="Z16" s="24" t="s">
        <v>206</v>
      </c>
      <c r="AA16" s="24" t="s">
        <v>207</v>
      </c>
      <c r="AB16" s="24" t="s">
        <v>208</v>
      </c>
      <c r="AC16" s="24" t="s">
        <v>209</v>
      </c>
      <c r="AD16" s="24" t="s">
        <v>91</v>
      </c>
      <c r="AE16" s="24" t="s">
        <v>210</v>
      </c>
      <c r="AF16" s="24" t="s">
        <v>211</v>
      </c>
      <c r="AG16" s="24" t="s">
        <v>212</v>
      </c>
      <c r="AH16" s="24" t="s">
        <v>191</v>
      </c>
      <c r="AI16" s="24" t="s">
        <v>91</v>
      </c>
    </row>
    <row r="17" spans="1:35" ht="46.5" customHeight="1" x14ac:dyDescent="0.2">
      <c r="A17" s="17" t="s">
        <v>213</v>
      </c>
      <c r="B17" s="23" t="s">
        <v>214</v>
      </c>
      <c r="C17" s="24" t="s">
        <v>215</v>
      </c>
      <c r="D17" s="24" t="s">
        <v>216</v>
      </c>
      <c r="E17" s="24" t="s">
        <v>217</v>
      </c>
      <c r="F17" s="24" t="s">
        <v>218</v>
      </c>
      <c r="G17" s="24" t="s">
        <v>219</v>
      </c>
      <c r="H17" s="24" t="s">
        <v>220</v>
      </c>
      <c r="I17" s="24" t="s">
        <v>221</v>
      </c>
      <c r="J17" s="24" t="s">
        <v>222</v>
      </c>
      <c r="K17" s="24" t="s">
        <v>223</v>
      </c>
      <c r="L17" s="24" t="s">
        <v>224</v>
      </c>
      <c r="M17" s="24" t="s">
        <v>225</v>
      </c>
      <c r="N17" s="24" t="s">
        <v>226</v>
      </c>
      <c r="O17" s="24" t="s">
        <v>227</v>
      </c>
      <c r="P17" s="25" t="s">
        <v>228</v>
      </c>
      <c r="Q17" s="24" t="s">
        <v>229</v>
      </c>
      <c r="R17" s="24" t="s">
        <v>230</v>
      </c>
      <c r="S17" s="24" t="s">
        <v>231</v>
      </c>
      <c r="T17" s="24" t="s">
        <v>232</v>
      </c>
      <c r="U17" s="24" t="s">
        <v>233</v>
      </c>
      <c r="V17" s="24" t="s">
        <v>234</v>
      </c>
      <c r="W17" s="24" t="s">
        <v>235</v>
      </c>
      <c r="X17" s="24" t="s">
        <v>236</v>
      </c>
      <c r="Y17" s="24" t="s">
        <v>237</v>
      </c>
      <c r="Z17" s="24" t="s">
        <v>238</v>
      </c>
      <c r="AA17" s="24" t="s">
        <v>239</v>
      </c>
      <c r="AB17" s="24" t="s">
        <v>240</v>
      </c>
      <c r="AC17" s="24" t="s">
        <v>241</v>
      </c>
      <c r="AD17" s="24" t="s">
        <v>242</v>
      </c>
      <c r="AE17" s="24" t="s">
        <v>243</v>
      </c>
      <c r="AF17" s="24" t="s">
        <v>244</v>
      </c>
      <c r="AG17" s="24" t="s">
        <v>245</v>
      </c>
      <c r="AH17" s="24" t="s">
        <v>246</v>
      </c>
      <c r="AI17" s="24" t="s">
        <v>247</v>
      </c>
    </row>
    <row r="18" spans="1:35" ht="59.25" customHeight="1" x14ac:dyDescent="0.2">
      <c r="A18" s="17" t="s">
        <v>248</v>
      </c>
      <c r="B18" s="23" t="s">
        <v>249</v>
      </c>
      <c r="C18" s="24" t="s">
        <v>250</v>
      </c>
      <c r="D18" s="24" t="s">
        <v>251</v>
      </c>
      <c r="E18" s="24" t="s">
        <v>252</v>
      </c>
      <c r="F18" s="24" t="s">
        <v>253</v>
      </c>
      <c r="G18" s="24" t="s">
        <v>254</v>
      </c>
      <c r="H18" s="24" t="s">
        <v>255</v>
      </c>
      <c r="I18" s="24" t="s">
        <v>256</v>
      </c>
      <c r="J18" s="24" t="s">
        <v>257</v>
      </c>
      <c r="K18" s="24" t="s">
        <v>258</v>
      </c>
      <c r="L18" s="24" t="s">
        <v>259</v>
      </c>
      <c r="M18" s="24" t="s">
        <v>260</v>
      </c>
      <c r="N18" s="24" t="s">
        <v>261</v>
      </c>
      <c r="O18" s="24" t="s">
        <v>262</v>
      </c>
      <c r="P18" s="25" t="s">
        <v>263</v>
      </c>
      <c r="Q18" s="24" t="s">
        <v>264</v>
      </c>
      <c r="R18" s="24" t="s">
        <v>265</v>
      </c>
      <c r="S18" s="24" t="s">
        <v>266</v>
      </c>
      <c r="T18" s="24" t="s">
        <v>267</v>
      </c>
      <c r="U18" s="24" t="s">
        <v>268</v>
      </c>
      <c r="V18" s="24" t="s">
        <v>269</v>
      </c>
      <c r="W18" s="24" t="s">
        <v>270</v>
      </c>
      <c r="X18" s="24" t="s">
        <v>271</v>
      </c>
      <c r="Y18" s="24" t="s">
        <v>272</v>
      </c>
      <c r="Z18" s="24" t="s">
        <v>273</v>
      </c>
      <c r="AA18" s="24" t="s">
        <v>274</v>
      </c>
      <c r="AB18" s="24" t="s">
        <v>275</v>
      </c>
      <c r="AC18" s="24" t="s">
        <v>276</v>
      </c>
      <c r="AD18" s="24" t="s">
        <v>277</v>
      </c>
      <c r="AE18" s="24" t="s">
        <v>278</v>
      </c>
      <c r="AF18" s="24" t="s">
        <v>279</v>
      </c>
      <c r="AG18" s="24" t="s">
        <v>91</v>
      </c>
      <c r="AH18" s="24" t="s">
        <v>91</v>
      </c>
      <c r="AI18" s="24" t="s">
        <v>280</v>
      </c>
    </row>
    <row r="19" spans="1:35" ht="47.25" customHeight="1" x14ac:dyDescent="0.2">
      <c r="A19" s="17" t="s">
        <v>281</v>
      </c>
      <c r="B19" s="23" t="s">
        <v>282</v>
      </c>
      <c r="C19" s="24" t="s">
        <v>96</v>
      </c>
      <c r="D19" s="24" t="s">
        <v>96</v>
      </c>
      <c r="E19" s="24" t="s">
        <v>96</v>
      </c>
      <c r="F19" s="24" t="s">
        <v>96</v>
      </c>
      <c r="G19" s="24" t="s">
        <v>96</v>
      </c>
      <c r="H19" s="24" t="s">
        <v>96</v>
      </c>
      <c r="I19" s="24" t="s">
        <v>108</v>
      </c>
      <c r="J19" s="24" t="s">
        <v>96</v>
      </c>
      <c r="K19" s="24" t="s">
        <v>96</v>
      </c>
      <c r="L19" s="24" t="s">
        <v>96</v>
      </c>
      <c r="M19" s="24" t="s">
        <v>283</v>
      </c>
      <c r="N19" s="24" t="s">
        <v>96</v>
      </c>
      <c r="O19" s="24" t="s">
        <v>96</v>
      </c>
      <c r="P19" s="25" t="s">
        <v>96</v>
      </c>
      <c r="Q19" s="24" t="s">
        <v>96</v>
      </c>
      <c r="R19" s="24" t="s">
        <v>108</v>
      </c>
      <c r="S19" s="24" t="s">
        <v>96</v>
      </c>
      <c r="T19" s="24" t="s">
        <v>96</v>
      </c>
      <c r="U19" s="24" t="s">
        <v>284</v>
      </c>
      <c r="V19" s="24" t="s">
        <v>96</v>
      </c>
      <c r="W19" s="24" t="s">
        <v>96</v>
      </c>
      <c r="X19" s="24" t="s">
        <v>96</v>
      </c>
      <c r="Y19" s="24" t="s">
        <v>96</v>
      </c>
      <c r="Z19" s="24" t="s">
        <v>96</v>
      </c>
      <c r="AA19" s="24" t="s">
        <v>96</v>
      </c>
      <c r="AB19" s="24" t="s">
        <v>96</v>
      </c>
      <c r="AC19" s="24" t="s">
        <v>96</v>
      </c>
      <c r="AD19" s="24" t="s">
        <v>96</v>
      </c>
      <c r="AE19" s="24" t="s">
        <v>96</v>
      </c>
      <c r="AF19" s="24" t="s">
        <v>96</v>
      </c>
      <c r="AG19" s="24" t="s">
        <v>96</v>
      </c>
      <c r="AH19" s="24" t="s">
        <v>96</v>
      </c>
      <c r="AI19" s="24" t="s">
        <v>285</v>
      </c>
    </row>
    <row r="20" spans="1:35" ht="41.25" customHeight="1" x14ac:dyDescent="0.2">
      <c r="A20" s="17" t="s">
        <v>286</v>
      </c>
      <c r="B20" s="23" t="s">
        <v>287</v>
      </c>
      <c r="C20" s="24" t="s">
        <v>288</v>
      </c>
      <c r="D20" s="24" t="s">
        <v>289</v>
      </c>
      <c r="E20" s="24" t="s">
        <v>290</v>
      </c>
      <c r="F20" s="24" t="s">
        <v>291</v>
      </c>
      <c r="G20" s="24" t="s">
        <v>292</v>
      </c>
      <c r="H20" s="24" t="s">
        <v>293</v>
      </c>
      <c r="I20" s="24" t="s">
        <v>294</v>
      </c>
      <c r="J20" s="24" t="s">
        <v>295</v>
      </c>
      <c r="K20" s="24" t="s">
        <v>296</v>
      </c>
      <c r="L20" s="24" t="s">
        <v>297</v>
      </c>
      <c r="M20" s="24" t="s">
        <v>298</v>
      </c>
      <c r="N20" s="24" t="s">
        <v>299</v>
      </c>
      <c r="O20" s="24" t="s">
        <v>300</v>
      </c>
      <c r="P20" s="25" t="s">
        <v>301</v>
      </c>
      <c r="Q20" s="24" t="s">
        <v>302</v>
      </c>
      <c r="R20" s="24" t="s">
        <v>303</v>
      </c>
      <c r="S20" s="24" t="s">
        <v>304</v>
      </c>
      <c r="T20" s="24" t="s">
        <v>305</v>
      </c>
      <c r="U20" s="24" t="s">
        <v>306</v>
      </c>
      <c r="V20" s="24" t="s">
        <v>307</v>
      </c>
      <c r="W20" s="24" t="s">
        <v>308</v>
      </c>
      <c r="X20" s="24" t="s">
        <v>309</v>
      </c>
      <c r="Y20" s="24" t="s">
        <v>310</v>
      </c>
      <c r="Z20" s="24" t="s">
        <v>311</v>
      </c>
      <c r="AA20" s="24" t="s">
        <v>312</v>
      </c>
      <c r="AB20" s="24" t="s">
        <v>313</v>
      </c>
      <c r="AC20" s="24" t="s">
        <v>314</v>
      </c>
      <c r="AD20" s="24" t="s">
        <v>315</v>
      </c>
      <c r="AE20" s="24" t="s">
        <v>316</v>
      </c>
      <c r="AF20" s="24" t="s">
        <v>317</v>
      </c>
      <c r="AG20" s="24" t="s">
        <v>318</v>
      </c>
      <c r="AH20" s="24" t="s">
        <v>319</v>
      </c>
      <c r="AI20" s="24" t="s">
        <v>320</v>
      </c>
    </row>
    <row r="21" spans="1:35" ht="58.5" customHeight="1" x14ac:dyDescent="0.2">
      <c r="A21" s="17" t="s">
        <v>321</v>
      </c>
      <c r="B21" s="23" t="s">
        <v>322</v>
      </c>
      <c r="C21" s="24" t="s">
        <v>323</v>
      </c>
      <c r="D21" s="24" t="s">
        <v>324</v>
      </c>
      <c r="E21" s="24" t="s">
        <v>325</v>
      </c>
      <c r="F21" s="24" t="s">
        <v>326</v>
      </c>
      <c r="G21" s="24" t="s">
        <v>327</v>
      </c>
      <c r="H21" s="24" t="s">
        <v>328</v>
      </c>
      <c r="I21" s="24" t="s">
        <v>329</v>
      </c>
      <c r="J21" s="24" t="s">
        <v>330</v>
      </c>
      <c r="K21" s="24" t="s">
        <v>331</v>
      </c>
      <c r="L21" s="24" t="s">
        <v>332</v>
      </c>
      <c r="M21" s="24" t="s">
        <v>333</v>
      </c>
      <c r="N21" s="24" t="s">
        <v>334</v>
      </c>
      <c r="O21" s="24" t="s">
        <v>335</v>
      </c>
      <c r="P21" s="25" t="s">
        <v>336</v>
      </c>
      <c r="Q21" s="24" t="s">
        <v>337</v>
      </c>
      <c r="R21" s="24" t="s">
        <v>338</v>
      </c>
      <c r="S21" s="24" t="s">
        <v>339</v>
      </c>
      <c r="T21" s="24" t="s">
        <v>340</v>
      </c>
      <c r="U21" s="24" t="s">
        <v>341</v>
      </c>
      <c r="V21" s="24" t="s">
        <v>342</v>
      </c>
      <c r="W21" s="24" t="s">
        <v>343</v>
      </c>
      <c r="X21" s="24" t="s">
        <v>344</v>
      </c>
      <c r="Y21" s="24" t="s">
        <v>345</v>
      </c>
      <c r="Z21" s="24" t="s">
        <v>346</v>
      </c>
      <c r="AA21" s="24" t="s">
        <v>347</v>
      </c>
      <c r="AB21" s="24" t="s">
        <v>348</v>
      </c>
      <c r="AC21" s="24" t="s">
        <v>349</v>
      </c>
      <c r="AD21" s="24" t="s">
        <v>350</v>
      </c>
      <c r="AE21" s="24" t="s">
        <v>351</v>
      </c>
      <c r="AF21" s="24" t="s">
        <v>352</v>
      </c>
      <c r="AG21" s="24" t="s">
        <v>353</v>
      </c>
      <c r="AH21" s="24" t="s">
        <v>354</v>
      </c>
      <c r="AI21" s="24" t="s">
        <v>355</v>
      </c>
    </row>
    <row r="22" spans="1:35" ht="69.75" customHeight="1" x14ac:dyDescent="0.2">
      <c r="A22" s="17" t="s">
        <v>356</v>
      </c>
      <c r="B22" s="23" t="s">
        <v>357</v>
      </c>
      <c r="C22" s="24" t="s">
        <v>358</v>
      </c>
      <c r="D22" s="24" t="s">
        <v>96</v>
      </c>
      <c r="E22" s="24" t="s">
        <v>359</v>
      </c>
      <c r="F22" s="24" t="s">
        <v>360</v>
      </c>
      <c r="G22" s="24" t="s">
        <v>361</v>
      </c>
      <c r="H22" s="24" t="s">
        <v>362</v>
      </c>
      <c r="I22" s="24" t="s">
        <v>363</v>
      </c>
      <c r="J22" s="24" t="s">
        <v>364</v>
      </c>
      <c r="K22" s="24" t="s">
        <v>365</v>
      </c>
      <c r="L22" s="24" t="s">
        <v>366</v>
      </c>
      <c r="M22" s="24" t="s">
        <v>367</v>
      </c>
      <c r="N22" s="24" t="s">
        <v>368</v>
      </c>
      <c r="O22" s="24" t="s">
        <v>369</v>
      </c>
      <c r="P22" s="25" t="s">
        <v>370</v>
      </c>
      <c r="Q22" s="24" t="s">
        <v>371</v>
      </c>
      <c r="R22" s="24" t="s">
        <v>372</v>
      </c>
      <c r="S22" s="24" t="s">
        <v>373</v>
      </c>
      <c r="T22" s="24" t="s">
        <v>374</v>
      </c>
      <c r="U22" s="24" t="s">
        <v>375</v>
      </c>
      <c r="V22" s="24" t="s">
        <v>98</v>
      </c>
      <c r="W22" s="24" t="s">
        <v>96</v>
      </c>
      <c r="X22" s="24" t="s">
        <v>376</v>
      </c>
      <c r="Y22" s="24" t="s">
        <v>96</v>
      </c>
      <c r="Z22" s="24" t="s">
        <v>377</v>
      </c>
      <c r="AA22" s="24" t="s">
        <v>378</v>
      </c>
      <c r="AB22" s="24" t="s">
        <v>365</v>
      </c>
      <c r="AC22" s="24" t="s">
        <v>379</v>
      </c>
      <c r="AD22" s="24" t="s">
        <v>380</v>
      </c>
      <c r="AE22" s="24" t="s">
        <v>381</v>
      </c>
      <c r="AF22" s="24" t="s">
        <v>382</v>
      </c>
      <c r="AG22" s="24" t="s">
        <v>383</v>
      </c>
      <c r="AH22" s="24" t="s">
        <v>384</v>
      </c>
      <c r="AI22" s="24" t="s">
        <v>91</v>
      </c>
    </row>
    <row r="23" spans="1:35" ht="68.25" customHeight="1" x14ac:dyDescent="0.2">
      <c r="A23" s="17" t="s">
        <v>385</v>
      </c>
      <c r="B23" s="23" t="s">
        <v>386</v>
      </c>
      <c r="C23" s="24" t="s">
        <v>387</v>
      </c>
      <c r="D23" s="24" t="s">
        <v>388</v>
      </c>
      <c r="E23" s="24" t="s">
        <v>389</v>
      </c>
      <c r="F23" s="24" t="s">
        <v>390</v>
      </c>
      <c r="G23" s="24" t="s">
        <v>391</v>
      </c>
      <c r="H23" s="24" t="s">
        <v>392</v>
      </c>
      <c r="I23" s="24" t="s">
        <v>393</v>
      </c>
      <c r="J23" s="24" t="s">
        <v>394</v>
      </c>
      <c r="K23" s="24" t="s">
        <v>395</v>
      </c>
      <c r="L23" s="24" t="s">
        <v>396</v>
      </c>
      <c r="M23" s="24" t="s">
        <v>91</v>
      </c>
      <c r="N23" s="24" t="s">
        <v>91</v>
      </c>
      <c r="O23" s="24" t="s">
        <v>397</v>
      </c>
      <c r="P23" s="33" t="s">
        <v>398</v>
      </c>
      <c r="Q23" s="26" t="s">
        <v>399</v>
      </c>
      <c r="R23" s="24" t="s">
        <v>400</v>
      </c>
      <c r="S23" s="24" t="s">
        <v>401</v>
      </c>
      <c r="T23" s="24" t="s">
        <v>402</v>
      </c>
      <c r="U23" s="24" t="s">
        <v>403</v>
      </c>
      <c r="V23" s="24" t="s">
        <v>91</v>
      </c>
      <c r="W23" s="24" t="s">
        <v>98</v>
      </c>
      <c r="X23" s="24" t="s">
        <v>404</v>
      </c>
      <c r="Y23" s="24" t="s">
        <v>405</v>
      </c>
      <c r="Z23" s="24" t="s">
        <v>406</v>
      </c>
      <c r="AA23" s="24" t="s">
        <v>394</v>
      </c>
      <c r="AB23" s="24" t="s">
        <v>394</v>
      </c>
      <c r="AC23" s="24" t="s">
        <v>394</v>
      </c>
      <c r="AD23" s="24" t="s">
        <v>91</v>
      </c>
      <c r="AE23" s="24" t="s">
        <v>407</v>
      </c>
      <c r="AF23" s="24" t="s">
        <v>408</v>
      </c>
      <c r="AG23" s="24" t="s">
        <v>409</v>
      </c>
      <c r="AH23" s="24" t="s">
        <v>410</v>
      </c>
      <c r="AI23" s="24" t="s">
        <v>91</v>
      </c>
    </row>
    <row r="24" spans="1:35" ht="78.75" x14ac:dyDescent="0.2">
      <c r="A24" s="17" t="s">
        <v>411</v>
      </c>
      <c r="B24" s="23" t="s">
        <v>412</v>
      </c>
      <c r="C24" s="24" t="s">
        <v>413</v>
      </c>
      <c r="D24" s="24" t="s">
        <v>414</v>
      </c>
      <c r="E24" s="24" t="s">
        <v>415</v>
      </c>
      <c r="F24" s="24" t="s">
        <v>416</v>
      </c>
      <c r="G24" s="24" t="s">
        <v>98</v>
      </c>
      <c r="H24" s="24" t="s">
        <v>417</v>
      </c>
      <c r="I24" s="24" t="s">
        <v>418</v>
      </c>
      <c r="J24" s="24" t="s">
        <v>419</v>
      </c>
      <c r="K24" s="24" t="s">
        <v>420</v>
      </c>
      <c r="L24" s="24" t="s">
        <v>421</v>
      </c>
      <c r="M24" s="24" t="s">
        <v>422</v>
      </c>
      <c r="N24" s="24" t="s">
        <v>423</v>
      </c>
      <c r="O24" s="24" t="s">
        <v>98</v>
      </c>
      <c r="P24" s="24" t="s">
        <v>424</v>
      </c>
      <c r="Q24" s="24" t="s">
        <v>425</v>
      </c>
      <c r="R24" s="24" t="s">
        <v>426</v>
      </c>
      <c r="S24" s="24" t="s">
        <v>427</v>
      </c>
      <c r="T24" s="24" t="s">
        <v>428</v>
      </c>
      <c r="U24" s="24" t="s">
        <v>429</v>
      </c>
      <c r="V24" s="24" t="s">
        <v>430</v>
      </c>
      <c r="W24" s="24" t="s">
        <v>431</v>
      </c>
      <c r="X24" s="24" t="s">
        <v>98</v>
      </c>
      <c r="Y24" s="24" t="s">
        <v>98</v>
      </c>
      <c r="Z24" s="24" t="s">
        <v>98</v>
      </c>
      <c r="AA24" s="24" t="s">
        <v>432</v>
      </c>
      <c r="AB24" s="24" t="s">
        <v>433</v>
      </c>
      <c r="AC24" s="24" t="s">
        <v>434</v>
      </c>
      <c r="AD24" s="24" t="s">
        <v>435</v>
      </c>
      <c r="AE24" s="24" t="s">
        <v>98</v>
      </c>
      <c r="AF24" s="24" t="s">
        <v>98</v>
      </c>
      <c r="AG24" s="24" t="s">
        <v>436</v>
      </c>
      <c r="AH24" s="24" t="s">
        <v>437</v>
      </c>
      <c r="AI24" s="24" t="s">
        <v>438</v>
      </c>
    </row>
    <row r="25" spans="1:35" ht="56.25" x14ac:dyDescent="0.2">
      <c r="A25" s="17" t="s">
        <v>439</v>
      </c>
      <c r="B25" s="23" t="s">
        <v>440</v>
      </c>
      <c r="C25" s="24" t="s">
        <v>441</v>
      </c>
      <c r="D25" s="24" t="s">
        <v>442</v>
      </c>
      <c r="E25" s="24" t="s">
        <v>443</v>
      </c>
      <c r="F25" s="24" t="s">
        <v>444</v>
      </c>
      <c r="G25" s="24" t="s">
        <v>445</v>
      </c>
      <c r="H25" s="24" t="s">
        <v>446</v>
      </c>
      <c r="I25" s="24" t="s">
        <v>447</v>
      </c>
      <c r="J25" s="24" t="s">
        <v>448</v>
      </c>
      <c r="K25" s="24" t="s">
        <v>440</v>
      </c>
      <c r="L25" s="24" t="s">
        <v>449</v>
      </c>
      <c r="M25" s="24" t="s">
        <v>450</v>
      </c>
      <c r="N25" s="24" t="s">
        <v>451</v>
      </c>
      <c r="O25" s="24" t="s">
        <v>452</v>
      </c>
      <c r="P25" s="25" t="s">
        <v>440</v>
      </c>
      <c r="Q25" s="24" t="s">
        <v>453</v>
      </c>
      <c r="R25" s="24" t="s">
        <v>91</v>
      </c>
      <c r="S25" s="24" t="s">
        <v>442</v>
      </c>
      <c r="T25" s="24" t="s">
        <v>454</v>
      </c>
      <c r="U25" s="24" t="s">
        <v>455</v>
      </c>
      <c r="V25" s="24" t="s">
        <v>456</v>
      </c>
      <c r="W25" s="24" t="s">
        <v>452</v>
      </c>
      <c r="X25" s="24" t="s">
        <v>457</v>
      </c>
      <c r="Y25" s="28" t="s">
        <v>458</v>
      </c>
      <c r="Z25" s="24" t="s">
        <v>459</v>
      </c>
      <c r="AA25" s="24" t="s">
        <v>460</v>
      </c>
      <c r="AB25" s="24" t="s">
        <v>461</v>
      </c>
      <c r="AC25" s="24" t="s">
        <v>462</v>
      </c>
      <c r="AD25" s="24" t="s">
        <v>463</v>
      </c>
      <c r="AE25" s="24" t="s">
        <v>464</v>
      </c>
      <c r="AF25" s="24" t="s">
        <v>465</v>
      </c>
      <c r="AG25" s="24" t="s">
        <v>466</v>
      </c>
      <c r="AH25" s="24" t="s">
        <v>91</v>
      </c>
      <c r="AI25" s="24" t="s">
        <v>443</v>
      </c>
    </row>
    <row r="26" spans="1:35" ht="56.25" x14ac:dyDescent="0.2">
      <c r="A26" s="17" t="s">
        <v>467</v>
      </c>
      <c r="B26" s="23" t="s">
        <v>468</v>
      </c>
      <c r="C26" s="24" t="s">
        <v>469</v>
      </c>
      <c r="D26" s="24" t="s">
        <v>470</v>
      </c>
      <c r="E26" s="24" t="s">
        <v>91</v>
      </c>
      <c r="F26" s="24" t="s">
        <v>471</v>
      </c>
      <c r="G26" s="24" t="s">
        <v>91</v>
      </c>
      <c r="H26" s="24" t="s">
        <v>472</v>
      </c>
      <c r="I26" s="24" t="s">
        <v>473</v>
      </c>
      <c r="J26" s="24" t="s">
        <v>91</v>
      </c>
      <c r="K26" s="24" t="s">
        <v>91</v>
      </c>
      <c r="L26" s="24" t="s">
        <v>91</v>
      </c>
      <c r="M26" s="24" t="s">
        <v>474</v>
      </c>
      <c r="N26" s="24" t="s">
        <v>475</v>
      </c>
      <c r="O26" s="24" t="s">
        <v>91</v>
      </c>
      <c r="P26" s="25" t="s">
        <v>476</v>
      </c>
      <c r="Q26" s="24" t="s">
        <v>477</v>
      </c>
      <c r="R26" s="24" t="s">
        <v>478</v>
      </c>
      <c r="S26" s="24" t="s">
        <v>479</v>
      </c>
      <c r="T26" s="24" t="s">
        <v>480</v>
      </c>
      <c r="U26" s="24" t="s">
        <v>91</v>
      </c>
      <c r="V26" s="24" t="s">
        <v>481</v>
      </c>
      <c r="W26" s="24" t="s">
        <v>91</v>
      </c>
      <c r="X26" s="24" t="s">
        <v>482</v>
      </c>
      <c r="Y26" s="24" t="s">
        <v>483</v>
      </c>
      <c r="Z26" s="24" t="s">
        <v>91</v>
      </c>
      <c r="AA26" s="24" t="s">
        <v>484</v>
      </c>
      <c r="AB26" s="24" t="s">
        <v>91</v>
      </c>
      <c r="AC26" s="24" t="s">
        <v>91</v>
      </c>
      <c r="AD26" s="24" t="s">
        <v>485</v>
      </c>
      <c r="AE26" s="24" t="s">
        <v>91</v>
      </c>
      <c r="AF26" s="24" t="s">
        <v>91</v>
      </c>
      <c r="AG26" s="24" t="s">
        <v>486</v>
      </c>
      <c r="AH26" s="24" t="s">
        <v>487</v>
      </c>
      <c r="AI26" s="24" t="s">
        <v>488</v>
      </c>
    </row>
    <row r="27" spans="1:35" ht="112.5" x14ac:dyDescent="0.2">
      <c r="A27" s="17" t="s">
        <v>489</v>
      </c>
      <c r="B27" s="23" t="s">
        <v>490</v>
      </c>
      <c r="C27" s="24" t="s">
        <v>491</v>
      </c>
      <c r="D27" s="24" t="s">
        <v>492</v>
      </c>
      <c r="E27" s="24" t="s">
        <v>493</v>
      </c>
      <c r="F27" s="24" t="s">
        <v>494</v>
      </c>
      <c r="G27" s="24" t="s">
        <v>495</v>
      </c>
      <c r="H27" s="24" t="s">
        <v>496</v>
      </c>
      <c r="I27" s="24" t="s">
        <v>497</v>
      </c>
      <c r="J27" s="24" t="s">
        <v>498</v>
      </c>
      <c r="K27" s="24" t="s">
        <v>499</v>
      </c>
      <c r="L27" s="24" t="s">
        <v>500</v>
      </c>
      <c r="M27" s="24" t="s">
        <v>501</v>
      </c>
      <c r="N27" s="24" t="s">
        <v>502</v>
      </c>
      <c r="O27" s="24" t="s">
        <v>503</v>
      </c>
      <c r="P27" s="25" t="s">
        <v>504</v>
      </c>
      <c r="Q27" s="24" t="s">
        <v>505</v>
      </c>
      <c r="R27" s="24" t="s">
        <v>506</v>
      </c>
      <c r="S27" s="24" t="s">
        <v>507</v>
      </c>
      <c r="T27" s="24" t="s">
        <v>508</v>
      </c>
      <c r="U27" s="24" t="s">
        <v>509</v>
      </c>
      <c r="V27" s="24" t="s">
        <v>510</v>
      </c>
      <c r="W27" s="24" t="s">
        <v>511</v>
      </c>
      <c r="X27" s="24" t="s">
        <v>512</v>
      </c>
      <c r="Y27" s="24" t="s">
        <v>513</v>
      </c>
      <c r="Z27" s="24" t="s">
        <v>514</v>
      </c>
      <c r="AA27" s="24" t="s">
        <v>515</v>
      </c>
      <c r="AB27" s="24" t="s">
        <v>516</v>
      </c>
      <c r="AC27" s="24" t="s">
        <v>517</v>
      </c>
      <c r="AD27" s="24" t="s">
        <v>499</v>
      </c>
      <c r="AE27" s="24" t="s">
        <v>518</v>
      </c>
      <c r="AF27" s="24" t="s">
        <v>519</v>
      </c>
      <c r="AG27" s="24" t="s">
        <v>520</v>
      </c>
      <c r="AH27" s="24" t="s">
        <v>521</v>
      </c>
      <c r="AI27" s="24" t="s">
        <v>522</v>
      </c>
    </row>
    <row r="28" spans="1:35" ht="31.5" customHeight="1" x14ac:dyDescent="0.2">
      <c r="A28" s="17" t="s">
        <v>523</v>
      </c>
      <c r="B28" s="23" t="s">
        <v>98</v>
      </c>
      <c r="C28" s="24" t="s">
        <v>98</v>
      </c>
      <c r="D28" s="24" t="s">
        <v>96</v>
      </c>
      <c r="E28" s="24" t="s">
        <v>102</v>
      </c>
      <c r="F28" s="24" t="s">
        <v>98</v>
      </c>
      <c r="G28" s="24" t="s">
        <v>524</v>
      </c>
      <c r="H28" s="24" t="s">
        <v>98</v>
      </c>
      <c r="I28" s="24" t="s">
        <v>98</v>
      </c>
      <c r="J28" s="24" t="s">
        <v>525</v>
      </c>
      <c r="K28" s="24" t="s">
        <v>91</v>
      </c>
      <c r="L28" s="24" t="s">
        <v>98</v>
      </c>
      <c r="M28" s="24" t="s">
        <v>526</v>
      </c>
      <c r="N28" s="24" t="s">
        <v>96</v>
      </c>
      <c r="O28" s="24" t="s">
        <v>527</v>
      </c>
      <c r="P28" s="25" t="s">
        <v>528</v>
      </c>
      <c r="Q28" s="24" t="s">
        <v>98</v>
      </c>
      <c r="R28" s="24" t="s">
        <v>98</v>
      </c>
      <c r="S28" s="24" t="s">
        <v>98</v>
      </c>
      <c r="T28" s="24" t="s">
        <v>98</v>
      </c>
      <c r="U28" s="24" t="s">
        <v>529</v>
      </c>
      <c r="V28" s="24" t="s">
        <v>530</v>
      </c>
      <c r="W28" s="24" t="s">
        <v>96</v>
      </c>
      <c r="X28" s="24" t="s">
        <v>96</v>
      </c>
      <c r="Y28" s="24" t="s">
        <v>531</v>
      </c>
      <c r="Z28" s="24" t="s">
        <v>98</v>
      </c>
      <c r="AA28" s="24" t="s">
        <v>96</v>
      </c>
      <c r="AB28" s="24" t="s">
        <v>98</v>
      </c>
      <c r="AC28" s="24" t="s">
        <v>98</v>
      </c>
      <c r="AD28" s="24" t="s">
        <v>91</v>
      </c>
      <c r="AE28" s="24" t="s">
        <v>98</v>
      </c>
      <c r="AF28" s="24" t="s">
        <v>532</v>
      </c>
      <c r="AG28" s="24" t="s">
        <v>96</v>
      </c>
      <c r="AH28" s="24" t="s">
        <v>98</v>
      </c>
      <c r="AI28" s="24" t="s">
        <v>91</v>
      </c>
    </row>
    <row r="29" spans="1:35" ht="67.5" x14ac:dyDescent="0.2">
      <c r="A29" s="17" t="s">
        <v>533</v>
      </c>
      <c r="B29" s="23" t="s">
        <v>534</v>
      </c>
      <c r="C29" s="24" t="s">
        <v>535</v>
      </c>
      <c r="D29" s="24" t="s">
        <v>536</v>
      </c>
      <c r="E29" s="24" t="s">
        <v>537</v>
      </c>
      <c r="F29" s="24" t="s">
        <v>538</v>
      </c>
      <c r="G29" s="24" t="s">
        <v>539</v>
      </c>
      <c r="H29" s="24" t="s">
        <v>540</v>
      </c>
      <c r="I29" s="24" t="s">
        <v>541</v>
      </c>
      <c r="J29" s="24" t="s">
        <v>542</v>
      </c>
      <c r="K29" s="24" t="s">
        <v>535</v>
      </c>
      <c r="L29" s="24" t="s">
        <v>543</v>
      </c>
      <c r="M29" s="24" t="s">
        <v>544</v>
      </c>
      <c r="N29" s="24" t="s">
        <v>545</v>
      </c>
      <c r="O29" s="24" t="s">
        <v>546</v>
      </c>
      <c r="P29" s="25" t="s">
        <v>547</v>
      </c>
      <c r="Q29" s="24" t="s">
        <v>548</v>
      </c>
      <c r="R29" s="24" t="s">
        <v>549</v>
      </c>
      <c r="S29" s="24" t="s">
        <v>550</v>
      </c>
      <c r="T29" s="24" t="s">
        <v>551</v>
      </c>
      <c r="U29" s="24" t="s">
        <v>552</v>
      </c>
      <c r="V29" s="24" t="s">
        <v>553</v>
      </c>
      <c r="W29" s="24" t="s">
        <v>546</v>
      </c>
      <c r="X29" s="24" t="s">
        <v>554</v>
      </c>
      <c r="Y29" s="24" t="s">
        <v>555</v>
      </c>
      <c r="Z29" s="24" t="s">
        <v>556</v>
      </c>
      <c r="AA29" s="24" t="s">
        <v>535</v>
      </c>
      <c r="AB29" s="24" t="s">
        <v>535</v>
      </c>
      <c r="AC29" s="24" t="s">
        <v>557</v>
      </c>
      <c r="AD29" s="24" t="s">
        <v>558</v>
      </c>
      <c r="AE29" s="24" t="s">
        <v>559</v>
      </c>
      <c r="AF29" s="24" t="s">
        <v>560</v>
      </c>
      <c r="AG29" s="24" t="s">
        <v>91</v>
      </c>
      <c r="AH29" s="24" t="s">
        <v>561</v>
      </c>
      <c r="AI29" s="24" t="s">
        <v>562</v>
      </c>
    </row>
    <row r="30" spans="1:35" ht="43.5" customHeight="1" x14ac:dyDescent="0.2">
      <c r="A30" s="17" t="s">
        <v>563</v>
      </c>
      <c r="B30" s="23" t="s">
        <v>564</v>
      </c>
      <c r="C30" s="24" t="s">
        <v>98</v>
      </c>
      <c r="D30" s="24" t="s">
        <v>96</v>
      </c>
      <c r="E30" s="24" t="s">
        <v>565</v>
      </c>
      <c r="F30" s="24" t="s">
        <v>98</v>
      </c>
      <c r="G30" s="24" t="s">
        <v>96</v>
      </c>
      <c r="H30" s="24" t="s">
        <v>566</v>
      </c>
      <c r="I30" s="24" t="s">
        <v>567</v>
      </c>
      <c r="J30" s="24" t="s">
        <v>96</v>
      </c>
      <c r="K30" s="24" t="s">
        <v>96</v>
      </c>
      <c r="L30" s="24" t="s">
        <v>98</v>
      </c>
      <c r="M30" s="24" t="s">
        <v>98</v>
      </c>
      <c r="N30" s="24" t="s">
        <v>96</v>
      </c>
      <c r="O30" s="24" t="s">
        <v>96</v>
      </c>
      <c r="P30" s="25" t="s">
        <v>568</v>
      </c>
      <c r="Q30" s="24" t="s">
        <v>96</v>
      </c>
      <c r="R30" s="24" t="s">
        <v>98</v>
      </c>
      <c r="S30" s="24" t="s">
        <v>98</v>
      </c>
      <c r="T30" s="24" t="s">
        <v>96</v>
      </c>
      <c r="U30" s="24" t="s">
        <v>569</v>
      </c>
      <c r="V30" s="24" t="s">
        <v>570</v>
      </c>
      <c r="W30" s="24" t="s">
        <v>98</v>
      </c>
      <c r="X30" s="24" t="s">
        <v>96</v>
      </c>
      <c r="Y30" s="24" t="s">
        <v>96</v>
      </c>
      <c r="Z30" s="24" t="s">
        <v>571</v>
      </c>
      <c r="AA30" s="24" t="s">
        <v>98</v>
      </c>
      <c r="AB30" s="24" t="s">
        <v>98</v>
      </c>
      <c r="AC30" s="24" t="s">
        <v>572</v>
      </c>
      <c r="AD30" s="24" t="s">
        <v>96</v>
      </c>
      <c r="AE30" s="24" t="s">
        <v>96</v>
      </c>
      <c r="AF30" s="24" t="s">
        <v>98</v>
      </c>
      <c r="AG30" s="24" t="s">
        <v>96</v>
      </c>
      <c r="AH30" s="24" t="s">
        <v>102</v>
      </c>
      <c r="AI30" s="24" t="s">
        <v>102</v>
      </c>
    </row>
    <row r="31" spans="1:35" ht="27" customHeight="1" x14ac:dyDescent="0.2">
      <c r="A31" s="17" t="s">
        <v>573</v>
      </c>
      <c r="B31" s="23">
        <v>2</v>
      </c>
      <c r="C31" s="24">
        <v>1</v>
      </c>
      <c r="D31" s="24">
        <v>1</v>
      </c>
      <c r="E31" s="24">
        <v>2</v>
      </c>
      <c r="F31" s="24">
        <v>1</v>
      </c>
      <c r="G31" s="24">
        <v>5</v>
      </c>
      <c r="H31" s="24">
        <v>1</v>
      </c>
      <c r="I31" s="24">
        <v>2</v>
      </c>
      <c r="J31" s="24">
        <v>3</v>
      </c>
      <c r="K31" s="24">
        <v>2</v>
      </c>
      <c r="L31" s="24">
        <v>1</v>
      </c>
      <c r="M31" s="24">
        <v>2</v>
      </c>
      <c r="N31" s="24">
        <v>2</v>
      </c>
      <c r="O31" s="24">
        <v>3</v>
      </c>
      <c r="P31" s="25">
        <v>2</v>
      </c>
      <c r="Q31" s="24">
        <v>4</v>
      </c>
      <c r="R31" s="24">
        <v>2</v>
      </c>
      <c r="S31" s="24">
        <v>2</v>
      </c>
      <c r="T31" s="24">
        <v>0</v>
      </c>
      <c r="U31" s="24">
        <v>2</v>
      </c>
      <c r="V31" s="24">
        <v>1</v>
      </c>
      <c r="W31" s="24">
        <v>1</v>
      </c>
      <c r="X31" s="24">
        <v>2</v>
      </c>
      <c r="Y31" s="24">
        <v>1</v>
      </c>
      <c r="Z31" s="24">
        <v>4</v>
      </c>
      <c r="AA31" s="24" t="s">
        <v>574</v>
      </c>
      <c r="AB31" s="24">
        <v>3</v>
      </c>
      <c r="AC31" s="24">
        <v>5</v>
      </c>
      <c r="AD31" s="24">
        <v>3</v>
      </c>
      <c r="AE31" s="24">
        <v>5</v>
      </c>
      <c r="AF31" s="24">
        <v>2</v>
      </c>
      <c r="AG31" s="24">
        <v>1</v>
      </c>
      <c r="AH31" s="24">
        <v>1</v>
      </c>
      <c r="AI31" s="24">
        <v>4</v>
      </c>
    </row>
    <row r="32" spans="1:35" ht="33.75" x14ac:dyDescent="0.2">
      <c r="A32" s="17" t="s">
        <v>575</v>
      </c>
      <c r="B32" s="23" t="s">
        <v>576</v>
      </c>
      <c r="C32" s="24" t="s">
        <v>98</v>
      </c>
      <c r="D32" s="24" t="s">
        <v>577</v>
      </c>
      <c r="E32" s="24" t="s">
        <v>578</v>
      </c>
      <c r="F32" s="24" t="s">
        <v>98</v>
      </c>
      <c r="G32" s="24" t="s">
        <v>579</v>
      </c>
      <c r="H32" s="24" t="s">
        <v>98</v>
      </c>
      <c r="I32" s="24" t="s">
        <v>98</v>
      </c>
      <c r="J32" s="24" t="s">
        <v>98</v>
      </c>
      <c r="K32" s="24" t="s">
        <v>580</v>
      </c>
      <c r="L32" s="24" t="s">
        <v>98</v>
      </c>
      <c r="M32" s="24" t="s">
        <v>98</v>
      </c>
      <c r="N32" s="24" t="s">
        <v>98</v>
      </c>
      <c r="O32" s="24" t="s">
        <v>98</v>
      </c>
      <c r="P32" s="25" t="s">
        <v>98</v>
      </c>
      <c r="Q32" s="24" t="s">
        <v>91</v>
      </c>
      <c r="R32" s="24" t="s">
        <v>98</v>
      </c>
      <c r="S32" s="24" t="s">
        <v>98</v>
      </c>
      <c r="T32" s="24" t="s">
        <v>581</v>
      </c>
      <c r="U32" s="24" t="s">
        <v>98</v>
      </c>
      <c r="V32" s="24" t="s">
        <v>98</v>
      </c>
      <c r="W32" s="24" t="s">
        <v>98</v>
      </c>
      <c r="X32" s="24" t="s">
        <v>98</v>
      </c>
      <c r="Y32" s="24" t="s">
        <v>96</v>
      </c>
      <c r="Z32" s="24" t="s">
        <v>98</v>
      </c>
      <c r="AA32" s="24" t="s">
        <v>98</v>
      </c>
      <c r="AB32" s="24" t="s">
        <v>98</v>
      </c>
      <c r="AC32" s="24" t="s">
        <v>582</v>
      </c>
      <c r="AD32" s="24" t="s">
        <v>91</v>
      </c>
      <c r="AE32" s="24" t="s">
        <v>98</v>
      </c>
      <c r="AF32" s="24" t="s">
        <v>91</v>
      </c>
      <c r="AG32" s="24" t="s">
        <v>98</v>
      </c>
      <c r="AH32" s="24" t="s">
        <v>98</v>
      </c>
      <c r="AI32" s="24" t="s">
        <v>98</v>
      </c>
    </row>
    <row r="33" spans="1:35" ht="22.5" x14ac:dyDescent="0.2">
      <c r="A33" s="17" t="s">
        <v>583</v>
      </c>
      <c r="B33" s="23" t="s">
        <v>98</v>
      </c>
      <c r="C33" s="24" t="s">
        <v>98</v>
      </c>
      <c r="D33" s="24" t="s">
        <v>584</v>
      </c>
      <c r="E33" s="24" t="s">
        <v>98</v>
      </c>
      <c r="F33" s="24" t="s">
        <v>98</v>
      </c>
      <c r="G33" s="24" t="s">
        <v>98</v>
      </c>
      <c r="H33" s="24" t="s">
        <v>585</v>
      </c>
      <c r="I33" s="24" t="s">
        <v>96</v>
      </c>
      <c r="J33" s="24" t="s">
        <v>586</v>
      </c>
      <c r="K33" s="24" t="s">
        <v>98</v>
      </c>
      <c r="L33" s="24" t="s">
        <v>96</v>
      </c>
      <c r="M33" s="24" t="s">
        <v>98</v>
      </c>
      <c r="N33" s="24" t="s">
        <v>98</v>
      </c>
      <c r="O33" s="24" t="s">
        <v>98</v>
      </c>
      <c r="P33" s="25" t="s">
        <v>96</v>
      </c>
      <c r="Q33" s="24" t="s">
        <v>587</v>
      </c>
      <c r="R33" s="24" t="s">
        <v>96</v>
      </c>
      <c r="S33" s="24" t="s">
        <v>96</v>
      </c>
      <c r="T33" s="24" t="s">
        <v>91</v>
      </c>
      <c r="U33" s="24" t="s">
        <v>588</v>
      </c>
      <c r="V33" s="24" t="s">
        <v>98</v>
      </c>
      <c r="W33" s="24" t="s">
        <v>96</v>
      </c>
      <c r="X33" s="24" t="s">
        <v>589</v>
      </c>
      <c r="Y33" s="24" t="s">
        <v>590</v>
      </c>
      <c r="Z33" s="24" t="s">
        <v>98</v>
      </c>
      <c r="AA33" s="24" t="s">
        <v>102</v>
      </c>
      <c r="AB33" s="24" t="s">
        <v>98</v>
      </c>
      <c r="AC33" s="24" t="s">
        <v>591</v>
      </c>
      <c r="AD33" s="24" t="s">
        <v>91</v>
      </c>
      <c r="AE33" s="24" t="s">
        <v>98</v>
      </c>
      <c r="AF33" s="24" t="s">
        <v>98</v>
      </c>
      <c r="AG33" s="24" t="s">
        <v>98</v>
      </c>
      <c r="AH33" s="24" t="s">
        <v>592</v>
      </c>
      <c r="AI33" s="24" t="s">
        <v>593</v>
      </c>
    </row>
    <row r="34" spans="1:35" ht="33.75" x14ac:dyDescent="0.2">
      <c r="A34" s="17" t="s">
        <v>594</v>
      </c>
      <c r="B34" s="23"/>
      <c r="C34" s="24" t="s">
        <v>96</v>
      </c>
      <c r="D34" s="24" t="s">
        <v>96</v>
      </c>
      <c r="E34" s="24" t="s">
        <v>595</v>
      </c>
      <c r="F34" s="24" t="s">
        <v>96</v>
      </c>
      <c r="G34" s="24" t="s">
        <v>96</v>
      </c>
      <c r="H34" s="24" t="s">
        <v>595</v>
      </c>
      <c r="I34" s="24" t="s">
        <v>96</v>
      </c>
      <c r="J34" s="24" t="s">
        <v>96</v>
      </c>
      <c r="K34" s="24" t="s">
        <v>96</v>
      </c>
      <c r="L34" s="24" t="s">
        <v>595</v>
      </c>
      <c r="M34" s="24" t="s">
        <v>596</v>
      </c>
      <c r="N34" s="24" t="s">
        <v>96</v>
      </c>
      <c r="O34" s="24" t="s">
        <v>96</v>
      </c>
      <c r="P34" s="25" t="s">
        <v>98</v>
      </c>
      <c r="Q34" s="24" t="s">
        <v>96</v>
      </c>
      <c r="R34" s="24" t="s">
        <v>597</v>
      </c>
      <c r="S34" s="24" t="s">
        <v>597</v>
      </c>
      <c r="T34" s="24" t="s">
        <v>597</v>
      </c>
      <c r="U34" s="24" t="s">
        <v>598</v>
      </c>
      <c r="V34" s="24" t="s">
        <v>96</v>
      </c>
      <c r="W34" s="24" t="s">
        <v>96</v>
      </c>
      <c r="X34" s="24" t="s">
        <v>599</v>
      </c>
      <c r="Y34" s="24" t="s">
        <v>96</v>
      </c>
      <c r="Z34" s="24" t="s">
        <v>600</v>
      </c>
      <c r="AA34" s="24" t="s">
        <v>601</v>
      </c>
      <c r="AB34" s="24" t="s">
        <v>96</v>
      </c>
      <c r="AC34" s="24" t="s">
        <v>96</v>
      </c>
      <c r="AD34" s="24" t="s">
        <v>98</v>
      </c>
      <c r="AE34" s="24" t="s">
        <v>96</v>
      </c>
      <c r="AF34" s="24" t="s">
        <v>96</v>
      </c>
      <c r="AG34" s="24" t="s">
        <v>602</v>
      </c>
      <c r="AH34" s="24" t="s">
        <v>597</v>
      </c>
      <c r="AI34" s="24" t="s">
        <v>597</v>
      </c>
    </row>
    <row r="35" spans="1:35" ht="33.75" x14ac:dyDescent="0.2">
      <c r="A35" s="17" t="s">
        <v>603</v>
      </c>
      <c r="B35" s="23" t="s">
        <v>604</v>
      </c>
      <c r="C35" s="24" t="s">
        <v>605</v>
      </c>
      <c r="D35" s="24" t="s">
        <v>606</v>
      </c>
      <c r="E35" s="24" t="s">
        <v>96</v>
      </c>
      <c r="F35" s="24" t="s">
        <v>607</v>
      </c>
      <c r="G35" s="24" t="s">
        <v>96</v>
      </c>
      <c r="H35" s="24" t="s">
        <v>98</v>
      </c>
      <c r="I35" s="24" t="s">
        <v>98</v>
      </c>
      <c r="J35" s="24" t="s">
        <v>608</v>
      </c>
      <c r="K35" s="24" t="s">
        <v>98</v>
      </c>
      <c r="L35" s="24" t="s">
        <v>609</v>
      </c>
      <c r="M35" s="24" t="s">
        <v>102</v>
      </c>
      <c r="N35" s="24" t="s">
        <v>98</v>
      </c>
      <c r="O35" s="24" t="s">
        <v>98</v>
      </c>
      <c r="P35" s="25" t="s">
        <v>610</v>
      </c>
      <c r="Q35" s="24" t="s">
        <v>102</v>
      </c>
      <c r="R35" s="24" t="s">
        <v>611</v>
      </c>
      <c r="S35" s="24" t="s">
        <v>98</v>
      </c>
      <c r="T35" s="24" t="s">
        <v>606</v>
      </c>
      <c r="U35" s="24" t="s">
        <v>96</v>
      </c>
      <c r="V35" s="24" t="s">
        <v>98</v>
      </c>
      <c r="W35" s="24" t="s">
        <v>96</v>
      </c>
      <c r="X35" s="24" t="s">
        <v>96</v>
      </c>
      <c r="Y35" s="24" t="s">
        <v>606</v>
      </c>
      <c r="Z35" s="24" t="s">
        <v>98</v>
      </c>
      <c r="AA35" s="24" t="s">
        <v>96</v>
      </c>
      <c r="AB35" s="24" t="s">
        <v>606</v>
      </c>
      <c r="AC35" s="24" t="s">
        <v>612</v>
      </c>
      <c r="AD35" s="24" t="s">
        <v>98</v>
      </c>
      <c r="AE35" s="24" t="s">
        <v>98</v>
      </c>
      <c r="AF35" s="24" t="s">
        <v>613</v>
      </c>
      <c r="AG35" s="24" t="s">
        <v>96</v>
      </c>
      <c r="AH35" s="24" t="s">
        <v>614</v>
      </c>
      <c r="AI35" s="24" t="s">
        <v>96</v>
      </c>
    </row>
    <row r="36" spans="1:35" ht="45" x14ac:dyDescent="0.2">
      <c r="A36" s="17" t="s">
        <v>615</v>
      </c>
      <c r="B36" s="23" t="s">
        <v>96</v>
      </c>
      <c r="C36" s="24" t="s">
        <v>616</v>
      </c>
      <c r="D36" s="24" t="s">
        <v>616</v>
      </c>
      <c r="E36" s="24" t="s">
        <v>616</v>
      </c>
      <c r="F36" s="24" t="s">
        <v>617</v>
      </c>
      <c r="G36" s="24" t="s">
        <v>616</v>
      </c>
      <c r="H36" s="24" t="s">
        <v>618</v>
      </c>
      <c r="I36" s="24" t="s">
        <v>616</v>
      </c>
      <c r="J36" s="24" t="s">
        <v>96</v>
      </c>
      <c r="K36" s="24" t="s">
        <v>616</v>
      </c>
      <c r="L36" s="24" t="s">
        <v>98</v>
      </c>
      <c r="M36" s="24" t="s">
        <v>98</v>
      </c>
      <c r="N36" s="24" t="s">
        <v>98</v>
      </c>
      <c r="O36" s="24" t="s">
        <v>96</v>
      </c>
      <c r="P36" s="25" t="s">
        <v>617</v>
      </c>
      <c r="Q36" s="24" t="s">
        <v>619</v>
      </c>
      <c r="R36" s="24" t="s">
        <v>620</v>
      </c>
      <c r="S36" s="24" t="s">
        <v>98</v>
      </c>
      <c r="T36" s="24" t="s">
        <v>616</v>
      </c>
      <c r="U36" s="24" t="s">
        <v>621</v>
      </c>
      <c r="V36" s="24" t="s">
        <v>622</v>
      </c>
      <c r="W36" s="24" t="s">
        <v>96</v>
      </c>
      <c r="X36" s="24" t="s">
        <v>623</v>
      </c>
      <c r="Y36" s="24" t="s">
        <v>96</v>
      </c>
      <c r="Z36" s="24" t="s">
        <v>624</v>
      </c>
      <c r="AA36" s="24" t="s">
        <v>625</v>
      </c>
      <c r="AB36" s="24" t="s">
        <v>626</v>
      </c>
      <c r="AC36" s="24" t="s">
        <v>627</v>
      </c>
      <c r="AD36" s="24" t="s">
        <v>91</v>
      </c>
      <c r="AE36" s="24" t="s">
        <v>628</v>
      </c>
      <c r="AF36" s="24" t="s">
        <v>629</v>
      </c>
      <c r="AG36" s="24" t="s">
        <v>98</v>
      </c>
      <c r="AH36" s="24" t="s">
        <v>98</v>
      </c>
      <c r="AI36" s="24" t="s">
        <v>630</v>
      </c>
    </row>
    <row r="37" spans="1:35" ht="56.25" x14ac:dyDescent="0.2">
      <c r="A37" s="17" t="s">
        <v>631</v>
      </c>
      <c r="B37" s="23" t="s">
        <v>96</v>
      </c>
      <c r="C37" s="24" t="s">
        <v>96</v>
      </c>
      <c r="D37" s="24" t="s">
        <v>96</v>
      </c>
      <c r="E37" s="24" t="s">
        <v>96</v>
      </c>
      <c r="F37" s="24" t="s">
        <v>96</v>
      </c>
      <c r="G37" s="24" t="s">
        <v>96</v>
      </c>
      <c r="H37" s="24" t="s">
        <v>96</v>
      </c>
      <c r="I37" s="24" t="s">
        <v>96</v>
      </c>
      <c r="J37" s="24" t="s">
        <v>96</v>
      </c>
      <c r="K37" s="24" t="s">
        <v>96</v>
      </c>
      <c r="L37" s="24" t="s">
        <v>96</v>
      </c>
      <c r="M37" s="24" t="s">
        <v>96</v>
      </c>
      <c r="N37" s="24" t="s">
        <v>98</v>
      </c>
      <c r="O37" s="24" t="s">
        <v>96</v>
      </c>
      <c r="P37" s="25" t="s">
        <v>96</v>
      </c>
      <c r="Q37" s="24" t="s">
        <v>96</v>
      </c>
      <c r="R37" s="24" t="s">
        <v>96</v>
      </c>
      <c r="S37" s="24" t="s">
        <v>98</v>
      </c>
      <c r="T37" s="24" t="s">
        <v>96</v>
      </c>
      <c r="U37" s="24" t="s">
        <v>96</v>
      </c>
      <c r="V37" s="24" t="s">
        <v>96</v>
      </c>
      <c r="W37" s="24" t="s">
        <v>96</v>
      </c>
      <c r="X37" s="24" t="s">
        <v>96</v>
      </c>
      <c r="Y37" s="24" t="s">
        <v>96</v>
      </c>
      <c r="Z37" s="24" t="s">
        <v>98</v>
      </c>
      <c r="AA37" s="24" t="s">
        <v>96</v>
      </c>
      <c r="AB37" s="24" t="s">
        <v>96</v>
      </c>
      <c r="AC37" s="24" t="s">
        <v>96</v>
      </c>
      <c r="AD37" s="24" t="s">
        <v>176</v>
      </c>
      <c r="AE37" s="24" t="s">
        <v>96</v>
      </c>
      <c r="AF37" s="24" t="s">
        <v>632</v>
      </c>
      <c r="AG37" s="24" t="s">
        <v>96</v>
      </c>
      <c r="AH37" s="24" t="s">
        <v>98</v>
      </c>
      <c r="AI37" s="24" t="s">
        <v>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>
      <pane ySplit="2" topLeftCell="A3" activePane="bottomLeft" state="frozen"/>
      <selection pane="bottomLeft" sqref="A1:XFD1048576"/>
    </sheetView>
  </sheetViews>
  <sheetFormatPr defaultColWidth="14.42578125" defaultRowHeight="15.75" customHeight="1" x14ac:dyDescent="0.2"/>
  <cols>
    <col min="1" max="1" width="60.5703125" style="1" customWidth="1"/>
    <col min="2" max="3" width="14.42578125" style="1"/>
    <col min="4" max="16384" width="14.42578125" style="2"/>
  </cols>
  <sheetData>
    <row r="1" spans="1:26" ht="15.75" customHeight="1" x14ac:dyDescent="0.2">
      <c r="A1" s="1" t="s">
        <v>633</v>
      </c>
    </row>
    <row r="2" spans="1:26" ht="15.75" customHeight="1" x14ac:dyDescent="0.2">
      <c r="A2" s="3" t="s">
        <v>5</v>
      </c>
      <c r="B2" s="4" t="s">
        <v>6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7" t="s">
        <v>4</v>
      </c>
      <c r="B3" s="8"/>
    </row>
    <row r="4" spans="1:26" ht="15.75" customHeight="1" x14ac:dyDescent="0.2">
      <c r="A4" s="9" t="s">
        <v>7</v>
      </c>
      <c r="B4" s="1">
        <v>21</v>
      </c>
    </row>
    <row r="5" spans="1:26" ht="15.75" customHeight="1" x14ac:dyDescent="0.2">
      <c r="A5" s="9" t="s">
        <v>8</v>
      </c>
      <c r="B5" s="1">
        <v>10</v>
      </c>
    </row>
    <row r="6" spans="1:26" ht="15.75" customHeight="1" x14ac:dyDescent="0.2">
      <c r="A6" s="9" t="s">
        <v>9</v>
      </c>
      <c r="B6" s="1">
        <v>3</v>
      </c>
    </row>
    <row r="7" spans="1:26" ht="15.75" customHeight="1" x14ac:dyDescent="0.2">
      <c r="A7" s="10"/>
      <c r="B7" s="8"/>
    </row>
    <row r="8" spans="1:26" ht="15.75" customHeight="1" x14ac:dyDescent="0.2">
      <c r="A8" s="7" t="s">
        <v>10</v>
      </c>
      <c r="B8" s="8"/>
    </row>
    <row r="9" spans="1:26" ht="15.75" customHeight="1" x14ac:dyDescent="0.2">
      <c r="A9" s="10" t="s">
        <v>11</v>
      </c>
      <c r="B9" s="11">
        <v>31</v>
      </c>
    </row>
    <row r="10" spans="1:26" ht="15.75" customHeight="1" x14ac:dyDescent="0.2">
      <c r="A10" s="10" t="s">
        <v>13</v>
      </c>
      <c r="B10" s="11">
        <v>5</v>
      </c>
    </row>
    <row r="11" spans="1:26" ht="15.75" customHeight="1" x14ac:dyDescent="0.2">
      <c r="A11" s="10"/>
      <c r="B11" s="8"/>
    </row>
    <row r="12" spans="1:26" ht="15.75" customHeight="1" x14ac:dyDescent="0.2">
      <c r="A12" s="7" t="s">
        <v>14</v>
      </c>
      <c r="B12" s="8"/>
    </row>
    <row r="13" spans="1:26" ht="15.75" customHeight="1" x14ac:dyDescent="0.2">
      <c r="A13" s="9" t="s">
        <v>15</v>
      </c>
      <c r="B13" s="11">
        <v>27</v>
      </c>
    </row>
    <row r="14" spans="1:26" ht="15.75" customHeight="1" x14ac:dyDescent="0.2">
      <c r="A14" s="9" t="s">
        <v>16</v>
      </c>
      <c r="B14" s="1">
        <v>17</v>
      </c>
    </row>
    <row r="15" spans="1:26" ht="15.75" customHeight="1" x14ac:dyDescent="0.2">
      <c r="A15" s="9" t="s">
        <v>17</v>
      </c>
      <c r="B15" s="1">
        <v>16</v>
      </c>
    </row>
    <row r="16" spans="1:26" ht="15.75" customHeight="1" x14ac:dyDescent="0.2">
      <c r="A16" s="9" t="s">
        <v>18</v>
      </c>
      <c r="B16" s="1">
        <v>11</v>
      </c>
    </row>
    <row r="17" spans="1:2" ht="15.75" customHeight="1" x14ac:dyDescent="0.2">
      <c r="A17" s="9" t="s">
        <v>19</v>
      </c>
      <c r="B17" s="1">
        <v>9</v>
      </c>
    </row>
    <row r="18" spans="1:2" ht="15.75" customHeight="1" x14ac:dyDescent="0.2">
      <c r="A18" s="9" t="s">
        <v>20</v>
      </c>
      <c r="B18" s="1">
        <v>5</v>
      </c>
    </row>
    <row r="19" spans="1:2" ht="15.75" customHeight="1" x14ac:dyDescent="0.2">
      <c r="A19" s="9" t="s">
        <v>21</v>
      </c>
      <c r="B19" s="1">
        <v>4</v>
      </c>
    </row>
    <row r="20" spans="1:2" ht="15.75" customHeight="1" x14ac:dyDescent="0.2">
      <c r="A20" s="9" t="s">
        <v>22</v>
      </c>
      <c r="B20" s="1">
        <v>2</v>
      </c>
    </row>
    <row r="21" spans="1:2" ht="15.75" customHeight="1" x14ac:dyDescent="0.2">
      <c r="A21" s="10"/>
      <c r="B21" s="8"/>
    </row>
    <row r="22" spans="1:2" ht="29.25" customHeight="1" x14ac:dyDescent="0.2">
      <c r="A22" s="7" t="s">
        <v>23</v>
      </c>
      <c r="B22" s="8"/>
    </row>
    <row r="23" spans="1:2" ht="15.75" customHeight="1" x14ac:dyDescent="0.2">
      <c r="A23" s="9" t="s">
        <v>24</v>
      </c>
      <c r="B23" s="1">
        <v>16</v>
      </c>
    </row>
    <row r="24" spans="1:2" ht="12.75" x14ac:dyDescent="0.2">
      <c r="A24" s="9" t="s">
        <v>25</v>
      </c>
      <c r="B24" s="1">
        <v>14</v>
      </c>
    </row>
    <row r="25" spans="1:2" ht="25.5" x14ac:dyDescent="0.2">
      <c r="A25" s="9" t="s">
        <v>26</v>
      </c>
      <c r="B25" s="1">
        <v>4</v>
      </c>
    </row>
    <row r="26" spans="1:2" ht="12.75" x14ac:dyDescent="0.2">
      <c r="A26" s="9" t="s">
        <v>27</v>
      </c>
      <c r="B26" s="1">
        <v>4</v>
      </c>
    </row>
    <row r="27" spans="1:2" ht="12.75" x14ac:dyDescent="0.2">
      <c r="A27" s="9" t="s">
        <v>28</v>
      </c>
      <c r="B27" s="1">
        <v>3</v>
      </c>
    </row>
    <row r="28" spans="1:2" ht="12.75" x14ac:dyDescent="0.2">
      <c r="A28" s="9" t="s">
        <v>29</v>
      </c>
      <c r="B28" s="1">
        <v>3</v>
      </c>
    </row>
    <row r="29" spans="1:2" ht="12.75" x14ac:dyDescent="0.2">
      <c r="A29" s="9" t="s">
        <v>30</v>
      </c>
      <c r="B29" s="1">
        <v>3</v>
      </c>
    </row>
    <row r="30" spans="1:2" ht="12.75" x14ac:dyDescent="0.2">
      <c r="A30" s="9" t="s">
        <v>31</v>
      </c>
      <c r="B30" s="1">
        <v>2</v>
      </c>
    </row>
    <row r="31" spans="1:2" ht="12.75" x14ac:dyDescent="0.2">
      <c r="A31" s="9" t="s">
        <v>32</v>
      </c>
      <c r="B31" s="1">
        <v>1</v>
      </c>
    </row>
    <row r="32" spans="1:2" ht="12.75" x14ac:dyDescent="0.2">
      <c r="A32" s="9" t="s">
        <v>33</v>
      </c>
      <c r="B32" s="1">
        <v>1</v>
      </c>
    </row>
    <row r="33" spans="1:2" ht="12.75" x14ac:dyDescent="0.2">
      <c r="A33" s="9" t="s">
        <v>34</v>
      </c>
      <c r="B33" s="1">
        <v>1</v>
      </c>
    </row>
    <row r="34" spans="1:2" ht="12.75" x14ac:dyDescent="0.2">
      <c r="A34" s="10"/>
      <c r="B34" s="8"/>
    </row>
    <row r="35" spans="1:2" ht="25.5" x14ac:dyDescent="0.2">
      <c r="A35" s="7" t="s">
        <v>35</v>
      </c>
      <c r="B35" s="8"/>
    </row>
    <row r="36" spans="1:2" ht="12.75" x14ac:dyDescent="0.2">
      <c r="A36" s="9" t="s">
        <v>36</v>
      </c>
      <c r="B36" s="1">
        <v>25</v>
      </c>
    </row>
    <row r="37" spans="1:2" ht="12.75" x14ac:dyDescent="0.2">
      <c r="A37" s="9" t="s">
        <v>37</v>
      </c>
      <c r="B37" s="1">
        <v>6</v>
      </c>
    </row>
    <row r="38" spans="1:2" ht="12.75" x14ac:dyDescent="0.2">
      <c r="A38" s="9" t="s">
        <v>38</v>
      </c>
      <c r="B38" s="1">
        <v>4</v>
      </c>
    </row>
    <row r="39" spans="1:2" ht="12.75" x14ac:dyDescent="0.2">
      <c r="A39" s="9" t="s">
        <v>39</v>
      </c>
      <c r="B39" s="1">
        <v>3</v>
      </c>
    </row>
    <row r="40" spans="1:2" ht="12.75" x14ac:dyDescent="0.2">
      <c r="A40" s="9" t="s">
        <v>40</v>
      </c>
      <c r="B40" s="1">
        <v>2</v>
      </c>
    </row>
    <row r="41" spans="1:2" ht="12.75" x14ac:dyDescent="0.2">
      <c r="A41" s="9" t="s">
        <v>41</v>
      </c>
      <c r="B41" s="11">
        <v>2</v>
      </c>
    </row>
    <row r="42" spans="1:2" ht="12.75" x14ac:dyDescent="0.2">
      <c r="A42" s="9" t="s">
        <v>42</v>
      </c>
      <c r="B42" s="1">
        <v>2</v>
      </c>
    </row>
    <row r="43" spans="1:2" ht="12.75" x14ac:dyDescent="0.2">
      <c r="A43" s="9" t="s">
        <v>32</v>
      </c>
      <c r="B43" s="1">
        <v>2</v>
      </c>
    </row>
    <row r="44" spans="1:2" ht="25.5" x14ac:dyDescent="0.2">
      <c r="A44" s="9" t="s">
        <v>43</v>
      </c>
      <c r="B44" s="1">
        <v>1</v>
      </c>
    </row>
    <row r="45" spans="1:2" ht="25.5" x14ac:dyDescent="0.2">
      <c r="A45" s="9" t="s">
        <v>44</v>
      </c>
      <c r="B45" s="1">
        <v>1</v>
      </c>
    </row>
    <row r="46" spans="1:2" ht="12.75" x14ac:dyDescent="0.2">
      <c r="A46" s="12"/>
      <c r="B46" s="8"/>
    </row>
    <row r="47" spans="1:2" ht="12.75" x14ac:dyDescent="0.2">
      <c r="A47" s="10"/>
      <c r="B47" s="8"/>
    </row>
    <row r="48" spans="1:2" ht="12.75" x14ac:dyDescent="0.2">
      <c r="A48" s="7" t="s">
        <v>46</v>
      </c>
      <c r="B48" s="1">
        <v>28</v>
      </c>
    </row>
    <row r="49" spans="1:2" ht="38.25" x14ac:dyDescent="0.2">
      <c r="A49" s="3" t="s">
        <v>47</v>
      </c>
      <c r="B49" s="1">
        <v>17</v>
      </c>
    </row>
    <row r="50" spans="1:2" ht="12.75" x14ac:dyDescent="0.2">
      <c r="A50" s="10"/>
      <c r="B50" s="8"/>
    </row>
    <row r="51" spans="1:2" ht="25.5" x14ac:dyDescent="0.2">
      <c r="A51" s="7" t="s">
        <v>49</v>
      </c>
      <c r="B51" s="8"/>
    </row>
    <row r="52" spans="1:2" ht="12.75" x14ac:dyDescent="0.2">
      <c r="A52" s="9" t="s">
        <v>50</v>
      </c>
      <c r="B52" s="1">
        <v>12</v>
      </c>
    </row>
    <row r="53" spans="1:2" ht="25.5" x14ac:dyDescent="0.2">
      <c r="A53" s="9" t="s">
        <v>51</v>
      </c>
      <c r="B53" s="1">
        <v>10</v>
      </c>
    </row>
    <row r="54" spans="1:2" ht="12.75" x14ac:dyDescent="0.2">
      <c r="A54" s="9" t="s">
        <v>52</v>
      </c>
      <c r="B54" s="1">
        <v>6</v>
      </c>
    </row>
    <row r="55" spans="1:2" ht="12.75" x14ac:dyDescent="0.2">
      <c r="A55" s="9" t="s">
        <v>53</v>
      </c>
      <c r="B55" s="1">
        <v>4</v>
      </c>
    </row>
    <row r="56" spans="1:2" ht="12.75" x14ac:dyDescent="0.2">
      <c r="A56" s="9" t="s">
        <v>54</v>
      </c>
      <c r="B56" s="1">
        <v>3</v>
      </c>
    </row>
    <row r="57" spans="1:2" ht="12.75" x14ac:dyDescent="0.2">
      <c r="A57" s="9" t="s">
        <v>55</v>
      </c>
      <c r="B57" s="1">
        <v>2</v>
      </c>
    </row>
    <row r="58" spans="1:2" ht="12.75" x14ac:dyDescent="0.2">
      <c r="A58" s="10"/>
      <c r="B58" s="8"/>
    </row>
    <row r="59" spans="1:2" ht="25.5" x14ac:dyDescent="0.2">
      <c r="A59" s="7" t="s">
        <v>56</v>
      </c>
      <c r="B59" s="11">
        <v>8</v>
      </c>
    </row>
    <row r="60" spans="1:2" ht="12.75" x14ac:dyDescent="0.2">
      <c r="A60" s="10"/>
      <c r="B60" s="8"/>
    </row>
    <row r="61" spans="1:2" ht="12.75" x14ac:dyDescent="0.2">
      <c r="A61" s="7" t="s">
        <v>57</v>
      </c>
      <c r="B61" s="8"/>
    </row>
    <row r="62" spans="1:2" ht="38.25" x14ac:dyDescent="0.2">
      <c r="A62" s="9" t="s">
        <v>58</v>
      </c>
      <c r="B62" s="11">
        <v>16</v>
      </c>
    </row>
    <row r="63" spans="1:2" ht="25.5" x14ac:dyDescent="0.2">
      <c r="A63" s="9" t="s">
        <v>62</v>
      </c>
      <c r="B63" s="11">
        <v>18</v>
      </c>
    </row>
    <row r="64" spans="1:2" ht="12.75" x14ac:dyDescent="0.2">
      <c r="A64" s="9" t="s">
        <v>65</v>
      </c>
      <c r="B64" s="1">
        <v>8</v>
      </c>
    </row>
    <row r="65" spans="1:2" ht="12.75" x14ac:dyDescent="0.2">
      <c r="A65" s="10"/>
      <c r="B65" s="8"/>
    </row>
    <row r="66" spans="1:2" ht="12.75" x14ac:dyDescent="0.2">
      <c r="A66" s="7" t="s">
        <v>70</v>
      </c>
      <c r="B66" s="1">
        <v>12</v>
      </c>
    </row>
    <row r="67" spans="1:2" ht="12.75" x14ac:dyDescent="0.2">
      <c r="A67" s="10"/>
      <c r="B67" s="8"/>
    </row>
    <row r="68" spans="1:2" ht="12.75" x14ac:dyDescent="0.2">
      <c r="A68" s="9" t="s">
        <v>77</v>
      </c>
      <c r="B68" s="1">
        <v>27</v>
      </c>
    </row>
    <row r="69" spans="1:2" ht="12.75" x14ac:dyDescent="0.2">
      <c r="A69" s="10"/>
      <c r="B69" s="8"/>
    </row>
    <row r="70" spans="1:2" ht="12.75" x14ac:dyDescent="0.2">
      <c r="A70" s="7" t="s">
        <v>84</v>
      </c>
      <c r="B70" s="8"/>
    </row>
    <row r="71" spans="1:2" ht="12.75" x14ac:dyDescent="0.2">
      <c r="A71" s="9" t="s">
        <v>87</v>
      </c>
      <c r="B71" s="1">
        <v>18</v>
      </c>
    </row>
    <row r="72" spans="1:2" ht="12.75" x14ac:dyDescent="0.2">
      <c r="A72" s="9" t="s">
        <v>92</v>
      </c>
      <c r="B72" s="1">
        <v>13</v>
      </c>
    </row>
    <row r="73" spans="1:2" ht="12.75" x14ac:dyDescent="0.2">
      <c r="A73" s="9" t="s">
        <v>95</v>
      </c>
      <c r="B73" s="1">
        <v>3</v>
      </c>
    </row>
    <row r="74" spans="1:2" ht="12.75" x14ac:dyDescent="0.2">
      <c r="A74" s="10"/>
      <c r="B74" s="8"/>
    </row>
    <row r="75" spans="1:2" ht="12.75" x14ac:dyDescent="0.2">
      <c r="A75" s="7" t="s">
        <v>99</v>
      </c>
      <c r="B75" s="8"/>
    </row>
    <row r="76" spans="1:2" ht="12.75" x14ac:dyDescent="0.2">
      <c r="A76" s="9" t="s">
        <v>101</v>
      </c>
      <c r="B76" s="1">
        <v>29</v>
      </c>
    </row>
    <row r="77" spans="1:2" ht="25.5" x14ac:dyDescent="0.2">
      <c r="A77" s="9" t="s">
        <v>104</v>
      </c>
      <c r="B77" s="1">
        <v>12</v>
      </c>
    </row>
    <row r="78" spans="1:2" ht="12.75" x14ac:dyDescent="0.2">
      <c r="A78" s="9" t="s">
        <v>106</v>
      </c>
      <c r="B78" s="1">
        <v>5</v>
      </c>
    </row>
    <row r="79" spans="1:2" ht="12.75" x14ac:dyDescent="0.2">
      <c r="A79" s="9"/>
      <c r="B79" s="8"/>
    </row>
    <row r="80" spans="1:2" ht="12.75" x14ac:dyDescent="0.2">
      <c r="A80" s="10"/>
      <c r="B80" s="8"/>
    </row>
    <row r="81" spans="1:2" ht="12.75" x14ac:dyDescent="0.2">
      <c r="A81" s="10"/>
      <c r="B81" s="8"/>
    </row>
    <row r="82" spans="1:2" ht="12.75" x14ac:dyDescent="0.2">
      <c r="A82" s="10"/>
      <c r="B82" s="8"/>
    </row>
    <row r="83" spans="1:2" ht="12.75" x14ac:dyDescent="0.2">
      <c r="A83" s="10"/>
      <c r="B83" s="8"/>
    </row>
    <row r="84" spans="1:2" ht="12.75" x14ac:dyDescent="0.2">
      <c r="A84" s="10"/>
      <c r="B84" s="8"/>
    </row>
    <row r="85" spans="1:2" ht="12.75" x14ac:dyDescent="0.2">
      <c r="A85" s="10"/>
      <c r="B85" s="8"/>
    </row>
    <row r="86" spans="1:2" ht="12.75" x14ac:dyDescent="0.2">
      <c r="A86" s="10"/>
      <c r="B86" s="8"/>
    </row>
    <row r="87" spans="1:2" ht="12.75" x14ac:dyDescent="0.2">
      <c r="A87" s="10"/>
      <c r="B87" s="8"/>
    </row>
    <row r="88" spans="1:2" ht="12.75" x14ac:dyDescent="0.2">
      <c r="A88" s="10"/>
      <c r="B88" s="8"/>
    </row>
    <row r="89" spans="1:2" ht="12.75" x14ac:dyDescent="0.2">
      <c r="A89" s="10"/>
      <c r="B89" s="8"/>
    </row>
    <row r="90" spans="1:2" ht="12.75" x14ac:dyDescent="0.2">
      <c r="A90" s="10"/>
      <c r="B90" s="8"/>
    </row>
    <row r="91" spans="1:2" ht="12.75" x14ac:dyDescent="0.2">
      <c r="A91" s="10"/>
      <c r="B91" s="8"/>
    </row>
    <row r="92" spans="1:2" ht="12.75" x14ac:dyDescent="0.2">
      <c r="A92" s="10"/>
      <c r="B92" s="8"/>
    </row>
    <row r="93" spans="1:2" ht="12.75" x14ac:dyDescent="0.2">
      <c r="A93" s="10"/>
      <c r="B93" s="8"/>
    </row>
    <row r="94" spans="1:2" ht="12.75" x14ac:dyDescent="0.2">
      <c r="A94" s="10"/>
      <c r="B94" s="8"/>
    </row>
    <row r="95" spans="1:2" ht="12.75" x14ac:dyDescent="0.2">
      <c r="A95" s="10"/>
      <c r="B95" s="8"/>
    </row>
    <row r="96" spans="1:2" ht="12.75" x14ac:dyDescent="0.2">
      <c r="A96" s="10"/>
      <c r="B96" s="8"/>
    </row>
    <row r="97" spans="1:2" ht="12.75" x14ac:dyDescent="0.2">
      <c r="A97" s="10"/>
      <c r="B97" s="8"/>
    </row>
    <row r="98" spans="1:2" ht="12.75" x14ac:dyDescent="0.2">
      <c r="A98" s="10"/>
      <c r="B98" s="8"/>
    </row>
    <row r="99" spans="1:2" ht="12.75" x14ac:dyDescent="0.2">
      <c r="A99" s="10"/>
      <c r="B99" s="8"/>
    </row>
    <row r="100" spans="1:2" ht="12.75" x14ac:dyDescent="0.2">
      <c r="A100" s="10"/>
      <c r="B100" s="8"/>
    </row>
    <row r="101" spans="1:2" ht="12.75" x14ac:dyDescent="0.2">
      <c r="A101" s="10"/>
      <c r="B101" s="8"/>
    </row>
    <row r="102" spans="1:2" ht="12.75" x14ac:dyDescent="0.2">
      <c r="A102" s="10"/>
      <c r="B102" s="8"/>
    </row>
    <row r="103" spans="1:2" ht="12.75" x14ac:dyDescent="0.2">
      <c r="A103" s="10"/>
      <c r="B103" s="8"/>
    </row>
    <row r="104" spans="1:2" ht="12.75" x14ac:dyDescent="0.2">
      <c r="A104" s="10"/>
      <c r="B104" s="8"/>
    </row>
    <row r="105" spans="1:2" ht="12.75" x14ac:dyDescent="0.2">
      <c r="A105" s="10"/>
      <c r="B105" s="8"/>
    </row>
    <row r="106" spans="1:2" ht="12.75" x14ac:dyDescent="0.2">
      <c r="A106" s="10"/>
      <c r="B106" s="8"/>
    </row>
    <row r="107" spans="1:2" ht="12.75" x14ac:dyDescent="0.2">
      <c r="A107" s="10"/>
      <c r="B107" s="8"/>
    </row>
    <row r="108" spans="1:2" ht="12.75" x14ac:dyDescent="0.2">
      <c r="A108" s="10"/>
      <c r="B108" s="8"/>
    </row>
    <row r="109" spans="1:2" ht="12.75" x14ac:dyDescent="0.2">
      <c r="A109" s="10"/>
      <c r="B109" s="8"/>
    </row>
    <row r="110" spans="1:2" ht="12.75" x14ac:dyDescent="0.2">
      <c r="A110" s="10"/>
      <c r="B110" s="8"/>
    </row>
    <row r="111" spans="1:2" ht="12.75" x14ac:dyDescent="0.2">
      <c r="A111" s="10"/>
      <c r="B111" s="8"/>
    </row>
    <row r="112" spans="1:2" ht="12.75" x14ac:dyDescent="0.2">
      <c r="A112" s="10"/>
      <c r="B112" s="8"/>
    </row>
    <row r="113" spans="1:2" ht="12.75" x14ac:dyDescent="0.2">
      <c r="A113" s="10"/>
      <c r="B113" s="8"/>
    </row>
    <row r="114" spans="1:2" ht="12.75" x14ac:dyDescent="0.2">
      <c r="A114" s="10"/>
      <c r="B114" s="8"/>
    </row>
    <row r="115" spans="1:2" ht="12.75" x14ac:dyDescent="0.2">
      <c r="A115" s="10"/>
      <c r="B115" s="8"/>
    </row>
    <row r="116" spans="1:2" ht="12.75" x14ac:dyDescent="0.2">
      <c r="A116" s="10"/>
      <c r="B116" s="8"/>
    </row>
    <row r="117" spans="1:2" ht="12.75" x14ac:dyDescent="0.2">
      <c r="A117" s="10"/>
      <c r="B117" s="8"/>
    </row>
    <row r="118" spans="1:2" ht="12.75" x14ac:dyDescent="0.2">
      <c r="A118" s="10"/>
      <c r="B118" s="8"/>
    </row>
    <row r="119" spans="1:2" ht="12.75" x14ac:dyDescent="0.2">
      <c r="A119" s="10"/>
      <c r="B119" s="8"/>
    </row>
    <row r="120" spans="1:2" ht="12.75" x14ac:dyDescent="0.2">
      <c r="A120" s="10"/>
      <c r="B120" s="8"/>
    </row>
    <row r="121" spans="1:2" ht="12.75" x14ac:dyDescent="0.2">
      <c r="A121" s="10"/>
      <c r="B121" s="8"/>
    </row>
    <row r="122" spans="1:2" ht="12.75" x14ac:dyDescent="0.2">
      <c r="A122" s="10"/>
      <c r="B122" s="8"/>
    </row>
    <row r="123" spans="1:2" ht="12.75" x14ac:dyDescent="0.2">
      <c r="A123" s="10"/>
      <c r="B123" s="8"/>
    </row>
    <row r="124" spans="1:2" ht="12.75" x14ac:dyDescent="0.2">
      <c r="A124" s="10"/>
      <c r="B124" s="8"/>
    </row>
    <row r="125" spans="1:2" ht="12.75" x14ac:dyDescent="0.2">
      <c r="A125" s="10"/>
      <c r="B125" s="8"/>
    </row>
    <row r="126" spans="1:2" ht="12.75" x14ac:dyDescent="0.2">
      <c r="A126" s="10"/>
      <c r="B126" s="8"/>
    </row>
    <row r="127" spans="1:2" ht="12.75" x14ac:dyDescent="0.2">
      <c r="A127" s="10"/>
      <c r="B127" s="8"/>
    </row>
    <row r="128" spans="1:2" ht="12.75" x14ac:dyDescent="0.2">
      <c r="A128" s="10"/>
      <c r="B128" s="8"/>
    </row>
    <row r="129" spans="1:2" ht="12.75" x14ac:dyDescent="0.2">
      <c r="A129" s="10"/>
      <c r="B129" s="8"/>
    </row>
    <row r="130" spans="1:2" ht="12.75" x14ac:dyDescent="0.2">
      <c r="A130" s="10"/>
      <c r="B130" s="8"/>
    </row>
    <row r="131" spans="1:2" ht="12.75" x14ac:dyDescent="0.2">
      <c r="A131" s="10"/>
      <c r="B131" s="8"/>
    </row>
    <row r="132" spans="1:2" ht="12.75" x14ac:dyDescent="0.2">
      <c r="A132" s="10"/>
      <c r="B132" s="8"/>
    </row>
    <row r="133" spans="1:2" ht="12.75" x14ac:dyDescent="0.2">
      <c r="A133" s="10"/>
      <c r="B133" s="8"/>
    </row>
    <row r="134" spans="1:2" ht="12.75" x14ac:dyDescent="0.2">
      <c r="A134" s="10"/>
      <c r="B134" s="8"/>
    </row>
    <row r="135" spans="1:2" ht="12.75" x14ac:dyDescent="0.2">
      <c r="A135" s="10"/>
      <c r="B135" s="8"/>
    </row>
    <row r="136" spans="1:2" ht="12.75" x14ac:dyDescent="0.2">
      <c r="A136" s="10"/>
      <c r="B136" s="8"/>
    </row>
    <row r="137" spans="1:2" ht="12.75" x14ac:dyDescent="0.2">
      <c r="A137" s="10"/>
      <c r="B137" s="8"/>
    </row>
    <row r="138" spans="1:2" ht="12.75" x14ac:dyDescent="0.2">
      <c r="A138" s="10"/>
      <c r="B138" s="8"/>
    </row>
    <row r="139" spans="1:2" ht="12.75" x14ac:dyDescent="0.2">
      <c r="A139" s="10"/>
      <c r="B139" s="8"/>
    </row>
    <row r="140" spans="1:2" ht="12.75" x14ac:dyDescent="0.2">
      <c r="A140" s="10"/>
      <c r="B140" s="8"/>
    </row>
    <row r="141" spans="1:2" ht="12.75" x14ac:dyDescent="0.2">
      <c r="A141" s="10"/>
      <c r="B141" s="8"/>
    </row>
    <row r="142" spans="1:2" ht="12.75" x14ac:dyDescent="0.2">
      <c r="A142" s="10"/>
      <c r="B142" s="8"/>
    </row>
    <row r="143" spans="1:2" ht="12.75" x14ac:dyDescent="0.2">
      <c r="A143" s="10"/>
      <c r="B143" s="8"/>
    </row>
    <row r="144" spans="1:2" ht="12.75" x14ac:dyDescent="0.2">
      <c r="A144" s="10"/>
      <c r="B144" s="8"/>
    </row>
    <row r="145" spans="1:2" ht="12.75" x14ac:dyDescent="0.2">
      <c r="A145" s="10"/>
      <c r="B145" s="8"/>
    </row>
    <row r="146" spans="1:2" ht="12.75" x14ac:dyDescent="0.2">
      <c r="A146" s="10"/>
      <c r="B146" s="8"/>
    </row>
    <row r="147" spans="1:2" ht="12.75" x14ac:dyDescent="0.2">
      <c r="A147" s="10"/>
      <c r="B147" s="8"/>
    </row>
    <row r="148" spans="1:2" ht="12.75" x14ac:dyDescent="0.2">
      <c r="A148" s="10"/>
      <c r="B148" s="8"/>
    </row>
    <row r="149" spans="1:2" ht="12.75" x14ac:dyDescent="0.2">
      <c r="A149" s="10"/>
      <c r="B149" s="8"/>
    </row>
    <row r="150" spans="1:2" ht="12.75" x14ac:dyDescent="0.2">
      <c r="A150" s="10"/>
      <c r="B150" s="8"/>
    </row>
    <row r="151" spans="1:2" ht="12.75" x14ac:dyDescent="0.2">
      <c r="A151" s="10"/>
      <c r="B151" s="8"/>
    </row>
    <row r="152" spans="1:2" ht="12.75" x14ac:dyDescent="0.2">
      <c r="A152" s="10"/>
      <c r="B152" s="8"/>
    </row>
    <row r="153" spans="1:2" ht="12.75" x14ac:dyDescent="0.2">
      <c r="A153" s="10"/>
      <c r="B153" s="8"/>
    </row>
    <row r="154" spans="1:2" ht="12.75" x14ac:dyDescent="0.2">
      <c r="A154" s="10"/>
      <c r="B154" s="8"/>
    </row>
    <row r="155" spans="1:2" ht="12.75" x14ac:dyDescent="0.2">
      <c r="A155" s="10"/>
      <c r="B155" s="8"/>
    </row>
    <row r="156" spans="1:2" ht="12.75" x14ac:dyDescent="0.2">
      <c r="A156" s="10"/>
      <c r="B156" s="8"/>
    </row>
    <row r="157" spans="1:2" ht="12.75" x14ac:dyDescent="0.2">
      <c r="A157" s="10"/>
      <c r="B157" s="8"/>
    </row>
    <row r="158" spans="1:2" ht="12.75" x14ac:dyDescent="0.2">
      <c r="A158" s="10"/>
      <c r="B158" s="8"/>
    </row>
    <row r="159" spans="1:2" ht="12.75" x14ac:dyDescent="0.2">
      <c r="A159" s="10"/>
      <c r="B159" s="8"/>
    </row>
    <row r="160" spans="1:2" ht="12.75" x14ac:dyDescent="0.2">
      <c r="A160" s="10"/>
      <c r="B160" s="8"/>
    </row>
    <row r="161" spans="1:2" ht="12.75" x14ac:dyDescent="0.2">
      <c r="A161" s="10"/>
      <c r="B161" s="8"/>
    </row>
    <row r="162" spans="1:2" ht="12.75" x14ac:dyDescent="0.2">
      <c r="A162" s="10"/>
      <c r="B162" s="8"/>
    </row>
    <row r="163" spans="1:2" ht="12.75" x14ac:dyDescent="0.2">
      <c r="A163" s="10"/>
      <c r="B163" s="8"/>
    </row>
    <row r="164" spans="1:2" ht="12.75" x14ac:dyDescent="0.2">
      <c r="A164" s="10"/>
      <c r="B164" s="8"/>
    </row>
    <row r="165" spans="1:2" ht="12.75" x14ac:dyDescent="0.2">
      <c r="A165" s="10"/>
      <c r="B165" s="8"/>
    </row>
    <row r="166" spans="1:2" ht="12.75" x14ac:dyDescent="0.2">
      <c r="A166" s="10"/>
      <c r="B166" s="8"/>
    </row>
    <row r="167" spans="1:2" ht="12.75" x14ac:dyDescent="0.2">
      <c r="A167" s="10"/>
      <c r="B167" s="8"/>
    </row>
    <row r="168" spans="1:2" ht="12.75" x14ac:dyDescent="0.2">
      <c r="A168" s="10"/>
      <c r="B168" s="8"/>
    </row>
    <row r="169" spans="1:2" ht="12.75" x14ac:dyDescent="0.2">
      <c r="A169" s="10"/>
      <c r="B169" s="8"/>
    </row>
    <row r="170" spans="1:2" ht="12.75" x14ac:dyDescent="0.2">
      <c r="A170" s="10"/>
      <c r="B170" s="8"/>
    </row>
    <row r="171" spans="1:2" ht="12.75" x14ac:dyDescent="0.2">
      <c r="A171" s="10"/>
      <c r="B171" s="8"/>
    </row>
    <row r="172" spans="1:2" ht="12.75" x14ac:dyDescent="0.2">
      <c r="A172" s="10"/>
      <c r="B172" s="8"/>
    </row>
    <row r="173" spans="1:2" ht="12.75" x14ac:dyDescent="0.2">
      <c r="A173" s="10"/>
      <c r="B173" s="8"/>
    </row>
    <row r="174" spans="1:2" ht="12.75" x14ac:dyDescent="0.2">
      <c r="A174" s="10"/>
      <c r="B174" s="8"/>
    </row>
    <row r="175" spans="1:2" ht="12.75" x14ac:dyDescent="0.2">
      <c r="A175" s="10"/>
      <c r="B175" s="8"/>
    </row>
    <row r="176" spans="1:2" ht="12.75" x14ac:dyDescent="0.2">
      <c r="A176" s="10"/>
      <c r="B176" s="8"/>
    </row>
    <row r="177" spans="1:2" ht="12.75" x14ac:dyDescent="0.2">
      <c r="A177" s="10"/>
      <c r="B177" s="8"/>
    </row>
    <row r="178" spans="1:2" ht="12.75" x14ac:dyDescent="0.2">
      <c r="A178" s="10"/>
      <c r="B178" s="8"/>
    </row>
    <row r="179" spans="1:2" ht="12.75" x14ac:dyDescent="0.2">
      <c r="A179" s="10"/>
      <c r="B179" s="8"/>
    </row>
    <row r="180" spans="1:2" ht="12.75" x14ac:dyDescent="0.2">
      <c r="A180" s="10"/>
      <c r="B180" s="8"/>
    </row>
    <row r="181" spans="1:2" ht="12.75" x14ac:dyDescent="0.2">
      <c r="A181" s="10"/>
      <c r="B181" s="8"/>
    </row>
    <row r="182" spans="1:2" ht="12.75" x14ac:dyDescent="0.2">
      <c r="A182" s="10"/>
      <c r="B182" s="8"/>
    </row>
    <row r="183" spans="1:2" ht="12.75" x14ac:dyDescent="0.2">
      <c r="A183" s="10"/>
      <c r="B183" s="8"/>
    </row>
    <row r="184" spans="1:2" ht="12.75" x14ac:dyDescent="0.2">
      <c r="A184" s="10"/>
      <c r="B184" s="8"/>
    </row>
    <row r="185" spans="1:2" ht="12.75" x14ac:dyDescent="0.2">
      <c r="A185" s="10"/>
      <c r="B185" s="8"/>
    </row>
    <row r="186" spans="1:2" ht="12.75" x14ac:dyDescent="0.2">
      <c r="A186" s="10"/>
      <c r="B186" s="8"/>
    </row>
    <row r="187" spans="1:2" ht="12.75" x14ac:dyDescent="0.2">
      <c r="A187" s="10"/>
      <c r="B187" s="8"/>
    </row>
    <row r="188" spans="1:2" ht="12.75" x14ac:dyDescent="0.2">
      <c r="A188" s="10"/>
      <c r="B188" s="8"/>
    </row>
    <row r="189" spans="1:2" ht="12.75" x14ac:dyDescent="0.2">
      <c r="A189" s="10"/>
      <c r="B189" s="8"/>
    </row>
    <row r="190" spans="1:2" ht="12.75" x14ac:dyDescent="0.2">
      <c r="A190" s="10"/>
      <c r="B190" s="8"/>
    </row>
    <row r="191" spans="1:2" ht="12.75" x14ac:dyDescent="0.2">
      <c r="A191" s="10"/>
      <c r="B191" s="8"/>
    </row>
    <row r="192" spans="1:2" ht="12.75" x14ac:dyDescent="0.2">
      <c r="A192" s="10"/>
      <c r="B192" s="8"/>
    </row>
    <row r="193" spans="1:2" ht="12.75" x14ac:dyDescent="0.2">
      <c r="A193" s="10"/>
      <c r="B193" s="8"/>
    </row>
    <row r="194" spans="1:2" ht="12.75" x14ac:dyDescent="0.2">
      <c r="A194" s="10"/>
      <c r="B194" s="8"/>
    </row>
    <row r="195" spans="1:2" ht="12.75" x14ac:dyDescent="0.2">
      <c r="A195" s="10"/>
      <c r="B195" s="8"/>
    </row>
    <row r="196" spans="1:2" ht="12.75" x14ac:dyDescent="0.2">
      <c r="A196" s="10"/>
      <c r="B196" s="8"/>
    </row>
    <row r="197" spans="1:2" ht="12.75" x14ac:dyDescent="0.2">
      <c r="A197" s="10"/>
      <c r="B197" s="8"/>
    </row>
    <row r="198" spans="1:2" ht="12.75" x14ac:dyDescent="0.2">
      <c r="A198" s="10"/>
      <c r="B198" s="8"/>
    </row>
    <row r="199" spans="1:2" ht="12.75" x14ac:dyDescent="0.2">
      <c r="A199" s="10"/>
      <c r="B199" s="8"/>
    </row>
    <row r="200" spans="1:2" ht="12.75" x14ac:dyDescent="0.2">
      <c r="A200" s="10"/>
      <c r="B200" s="8"/>
    </row>
    <row r="201" spans="1:2" ht="12.75" x14ac:dyDescent="0.2">
      <c r="A201" s="10"/>
      <c r="B201" s="8"/>
    </row>
    <row r="202" spans="1:2" ht="12.75" x14ac:dyDescent="0.2">
      <c r="A202" s="10"/>
      <c r="B202" s="8"/>
    </row>
    <row r="203" spans="1:2" ht="12.75" x14ac:dyDescent="0.2">
      <c r="A203" s="10"/>
      <c r="B203" s="8"/>
    </row>
    <row r="204" spans="1:2" ht="12.75" x14ac:dyDescent="0.2">
      <c r="A204" s="10"/>
      <c r="B204" s="8"/>
    </row>
    <row r="205" spans="1:2" ht="12.75" x14ac:dyDescent="0.2">
      <c r="A205" s="10"/>
      <c r="B205" s="8"/>
    </row>
    <row r="206" spans="1:2" ht="12.75" x14ac:dyDescent="0.2">
      <c r="A206" s="10"/>
      <c r="B206" s="8"/>
    </row>
    <row r="207" spans="1:2" ht="12.75" x14ac:dyDescent="0.2">
      <c r="A207" s="10"/>
      <c r="B207" s="8"/>
    </row>
    <row r="208" spans="1:2" ht="12.75" x14ac:dyDescent="0.2">
      <c r="A208" s="10"/>
      <c r="B208" s="8"/>
    </row>
    <row r="209" spans="1:2" ht="12.75" x14ac:dyDescent="0.2">
      <c r="A209" s="10"/>
      <c r="B209" s="8"/>
    </row>
    <row r="210" spans="1:2" ht="12.75" x14ac:dyDescent="0.2">
      <c r="A210" s="10"/>
      <c r="B210" s="8"/>
    </row>
    <row r="211" spans="1:2" ht="12.75" x14ac:dyDescent="0.2">
      <c r="A211" s="10"/>
      <c r="B211" s="8"/>
    </row>
    <row r="212" spans="1:2" ht="12.75" x14ac:dyDescent="0.2">
      <c r="A212" s="10"/>
      <c r="B212" s="8"/>
    </row>
    <row r="213" spans="1:2" ht="12.75" x14ac:dyDescent="0.2">
      <c r="A213" s="10"/>
      <c r="B213" s="8"/>
    </row>
    <row r="214" spans="1:2" ht="12.75" x14ac:dyDescent="0.2">
      <c r="A214" s="10"/>
      <c r="B214" s="8"/>
    </row>
    <row r="215" spans="1:2" ht="12.75" x14ac:dyDescent="0.2">
      <c r="A215" s="10"/>
      <c r="B215" s="8"/>
    </row>
    <row r="216" spans="1:2" ht="12.75" x14ac:dyDescent="0.2">
      <c r="A216" s="10"/>
      <c r="B216" s="8"/>
    </row>
    <row r="217" spans="1:2" ht="12.75" x14ac:dyDescent="0.2">
      <c r="A217" s="10"/>
      <c r="B217" s="8"/>
    </row>
    <row r="218" spans="1:2" ht="12.75" x14ac:dyDescent="0.2">
      <c r="A218" s="10"/>
      <c r="B218" s="8"/>
    </row>
    <row r="219" spans="1:2" ht="12.75" x14ac:dyDescent="0.2">
      <c r="A219" s="10"/>
      <c r="B219" s="8"/>
    </row>
    <row r="220" spans="1:2" ht="12.75" x14ac:dyDescent="0.2">
      <c r="A220" s="10"/>
      <c r="B220" s="8"/>
    </row>
    <row r="221" spans="1:2" ht="12.75" x14ac:dyDescent="0.2">
      <c r="A221" s="10"/>
      <c r="B221" s="8"/>
    </row>
    <row r="222" spans="1:2" ht="12.75" x14ac:dyDescent="0.2">
      <c r="A222" s="10"/>
      <c r="B222" s="8"/>
    </row>
    <row r="223" spans="1:2" ht="12.75" x14ac:dyDescent="0.2">
      <c r="A223" s="10"/>
      <c r="B223" s="8"/>
    </row>
    <row r="224" spans="1:2" ht="12.75" x14ac:dyDescent="0.2">
      <c r="A224" s="10"/>
      <c r="B224" s="8"/>
    </row>
    <row r="225" spans="1:2" ht="12.75" x14ac:dyDescent="0.2">
      <c r="A225" s="10"/>
      <c r="B225" s="8"/>
    </row>
    <row r="226" spans="1:2" ht="12.75" x14ac:dyDescent="0.2">
      <c r="A226" s="10"/>
      <c r="B226" s="8"/>
    </row>
    <row r="227" spans="1:2" ht="12.75" x14ac:dyDescent="0.2">
      <c r="A227" s="10"/>
      <c r="B227" s="8"/>
    </row>
    <row r="228" spans="1:2" ht="12.75" x14ac:dyDescent="0.2">
      <c r="A228" s="10"/>
      <c r="B228" s="8"/>
    </row>
    <row r="229" spans="1:2" ht="12.75" x14ac:dyDescent="0.2">
      <c r="A229" s="10"/>
      <c r="B229" s="8"/>
    </row>
    <row r="230" spans="1:2" ht="12.75" x14ac:dyDescent="0.2">
      <c r="A230" s="10"/>
      <c r="B230" s="8"/>
    </row>
    <row r="231" spans="1:2" ht="12.75" x14ac:dyDescent="0.2">
      <c r="A231" s="10"/>
      <c r="B231" s="8"/>
    </row>
    <row r="232" spans="1:2" ht="12.75" x14ac:dyDescent="0.2">
      <c r="A232" s="10"/>
      <c r="B232" s="8"/>
    </row>
    <row r="233" spans="1:2" ht="12.75" x14ac:dyDescent="0.2">
      <c r="A233" s="10"/>
      <c r="B233" s="8"/>
    </row>
    <row r="234" spans="1:2" ht="12.75" x14ac:dyDescent="0.2">
      <c r="A234" s="10"/>
      <c r="B234" s="8"/>
    </row>
    <row r="235" spans="1:2" ht="12.75" x14ac:dyDescent="0.2">
      <c r="A235" s="10"/>
      <c r="B235" s="8"/>
    </row>
    <row r="236" spans="1:2" ht="12.75" x14ac:dyDescent="0.2">
      <c r="A236" s="10"/>
      <c r="B236" s="8"/>
    </row>
    <row r="237" spans="1:2" ht="12.75" x14ac:dyDescent="0.2">
      <c r="A237" s="10"/>
      <c r="B237" s="8"/>
    </row>
    <row r="238" spans="1:2" ht="12.75" x14ac:dyDescent="0.2">
      <c r="A238" s="10"/>
      <c r="B238" s="8"/>
    </row>
    <row r="239" spans="1:2" ht="12.75" x14ac:dyDescent="0.2">
      <c r="A239" s="10"/>
      <c r="B239" s="8"/>
    </row>
    <row r="240" spans="1:2" ht="12.75" x14ac:dyDescent="0.2">
      <c r="A240" s="10"/>
      <c r="B240" s="8"/>
    </row>
    <row r="241" spans="1:2" ht="12.75" x14ac:dyDescent="0.2">
      <c r="A241" s="10"/>
      <c r="B241" s="8"/>
    </row>
    <row r="242" spans="1:2" ht="12.75" x14ac:dyDescent="0.2">
      <c r="A242" s="10"/>
      <c r="B242" s="8"/>
    </row>
    <row r="243" spans="1:2" ht="12.75" x14ac:dyDescent="0.2">
      <c r="A243" s="10"/>
      <c r="B243" s="8"/>
    </row>
    <row r="244" spans="1:2" ht="12.75" x14ac:dyDescent="0.2">
      <c r="A244" s="10"/>
      <c r="B244" s="8"/>
    </row>
    <row r="245" spans="1:2" ht="12.75" x14ac:dyDescent="0.2">
      <c r="A245" s="10"/>
      <c r="B245" s="8"/>
    </row>
    <row r="246" spans="1:2" ht="12.75" x14ac:dyDescent="0.2">
      <c r="A246" s="10"/>
      <c r="B246" s="8"/>
    </row>
    <row r="247" spans="1:2" ht="12.75" x14ac:dyDescent="0.2">
      <c r="A247" s="10"/>
      <c r="B247" s="8"/>
    </row>
    <row r="248" spans="1:2" ht="12.75" x14ac:dyDescent="0.2">
      <c r="A248" s="10"/>
      <c r="B248" s="8"/>
    </row>
    <row r="249" spans="1:2" ht="12.75" x14ac:dyDescent="0.2">
      <c r="A249" s="10"/>
      <c r="B249" s="8"/>
    </row>
    <row r="250" spans="1:2" ht="12.75" x14ac:dyDescent="0.2">
      <c r="A250" s="10"/>
      <c r="B250" s="8"/>
    </row>
    <row r="251" spans="1:2" ht="12.75" x14ac:dyDescent="0.2">
      <c r="A251" s="10"/>
      <c r="B251" s="8"/>
    </row>
    <row r="252" spans="1:2" ht="12.75" x14ac:dyDescent="0.2">
      <c r="A252" s="10"/>
      <c r="B252" s="8"/>
    </row>
    <row r="253" spans="1:2" ht="12.75" x14ac:dyDescent="0.2">
      <c r="A253" s="10"/>
      <c r="B253" s="8"/>
    </row>
    <row r="254" spans="1:2" ht="12.75" x14ac:dyDescent="0.2">
      <c r="A254" s="10"/>
      <c r="B254" s="8"/>
    </row>
    <row r="255" spans="1:2" ht="12.75" x14ac:dyDescent="0.2">
      <c r="A255" s="10"/>
      <c r="B255" s="8"/>
    </row>
    <row r="256" spans="1:2" ht="12.75" x14ac:dyDescent="0.2">
      <c r="A256" s="10"/>
      <c r="B256" s="8"/>
    </row>
    <row r="257" spans="1:2" ht="12.75" x14ac:dyDescent="0.2">
      <c r="A257" s="10"/>
      <c r="B257" s="8"/>
    </row>
    <row r="258" spans="1:2" ht="12.75" x14ac:dyDescent="0.2">
      <c r="A258" s="10"/>
      <c r="B258" s="8"/>
    </row>
    <row r="259" spans="1:2" ht="12.75" x14ac:dyDescent="0.2">
      <c r="A259" s="10"/>
      <c r="B259" s="8"/>
    </row>
    <row r="260" spans="1:2" ht="12.75" x14ac:dyDescent="0.2">
      <c r="A260" s="10"/>
      <c r="B260" s="8"/>
    </row>
    <row r="261" spans="1:2" ht="12.75" x14ac:dyDescent="0.2">
      <c r="A261" s="10"/>
      <c r="B261" s="8"/>
    </row>
    <row r="262" spans="1:2" ht="12.75" x14ac:dyDescent="0.2">
      <c r="A262" s="10"/>
      <c r="B262" s="8"/>
    </row>
    <row r="263" spans="1:2" ht="12.75" x14ac:dyDescent="0.2">
      <c r="A263" s="10"/>
      <c r="B263" s="8"/>
    </row>
    <row r="264" spans="1:2" ht="12.75" x14ac:dyDescent="0.2">
      <c r="A264" s="10"/>
      <c r="B264" s="8"/>
    </row>
    <row r="265" spans="1:2" ht="12.75" x14ac:dyDescent="0.2">
      <c r="A265" s="10"/>
      <c r="B265" s="8"/>
    </row>
    <row r="266" spans="1:2" ht="12.75" x14ac:dyDescent="0.2">
      <c r="A266" s="10"/>
      <c r="B266" s="8"/>
    </row>
    <row r="267" spans="1:2" ht="12.75" x14ac:dyDescent="0.2">
      <c r="A267" s="10"/>
      <c r="B267" s="8"/>
    </row>
    <row r="268" spans="1:2" ht="12.75" x14ac:dyDescent="0.2">
      <c r="A268" s="10"/>
      <c r="B268" s="8"/>
    </row>
    <row r="269" spans="1:2" ht="12.75" x14ac:dyDescent="0.2">
      <c r="A269" s="10"/>
      <c r="B269" s="8"/>
    </row>
    <row r="270" spans="1:2" ht="12.75" x14ac:dyDescent="0.2">
      <c r="A270" s="10"/>
      <c r="B270" s="8"/>
    </row>
    <row r="271" spans="1:2" ht="12.75" x14ac:dyDescent="0.2">
      <c r="A271" s="10"/>
      <c r="B271" s="8"/>
    </row>
    <row r="272" spans="1:2" ht="12.75" x14ac:dyDescent="0.2">
      <c r="A272" s="10"/>
      <c r="B272" s="8"/>
    </row>
    <row r="273" spans="1:2" ht="12.75" x14ac:dyDescent="0.2">
      <c r="A273" s="10"/>
      <c r="B273" s="8"/>
    </row>
    <row r="274" spans="1:2" ht="12.75" x14ac:dyDescent="0.2">
      <c r="A274" s="10"/>
      <c r="B274" s="8"/>
    </row>
    <row r="275" spans="1:2" ht="12.75" x14ac:dyDescent="0.2">
      <c r="A275" s="10"/>
      <c r="B275" s="8"/>
    </row>
    <row r="276" spans="1:2" ht="12.75" x14ac:dyDescent="0.2">
      <c r="A276" s="10"/>
      <c r="B276" s="8"/>
    </row>
    <row r="277" spans="1:2" ht="12.75" x14ac:dyDescent="0.2">
      <c r="A277" s="10"/>
      <c r="B277" s="8"/>
    </row>
    <row r="278" spans="1:2" ht="12.75" x14ac:dyDescent="0.2">
      <c r="A278" s="10"/>
      <c r="B278" s="8"/>
    </row>
    <row r="279" spans="1:2" ht="12.75" x14ac:dyDescent="0.2">
      <c r="A279" s="10"/>
      <c r="B279" s="8"/>
    </row>
    <row r="280" spans="1:2" ht="12.75" x14ac:dyDescent="0.2">
      <c r="A280" s="10"/>
      <c r="B280" s="8"/>
    </row>
    <row r="281" spans="1:2" ht="12.75" x14ac:dyDescent="0.2">
      <c r="A281" s="10"/>
      <c r="B281" s="8"/>
    </row>
    <row r="282" spans="1:2" ht="12.75" x14ac:dyDescent="0.2">
      <c r="A282" s="10"/>
      <c r="B282" s="8"/>
    </row>
    <row r="283" spans="1:2" ht="12.75" x14ac:dyDescent="0.2">
      <c r="A283" s="10"/>
      <c r="B283" s="8"/>
    </row>
    <row r="284" spans="1:2" ht="12.75" x14ac:dyDescent="0.2">
      <c r="A284" s="10"/>
      <c r="B284" s="8"/>
    </row>
    <row r="285" spans="1:2" ht="12.75" x14ac:dyDescent="0.2">
      <c r="A285" s="10"/>
      <c r="B285" s="8"/>
    </row>
    <row r="286" spans="1:2" ht="12.75" x14ac:dyDescent="0.2">
      <c r="A286" s="10"/>
      <c r="B286" s="8"/>
    </row>
    <row r="287" spans="1:2" ht="12.75" x14ac:dyDescent="0.2">
      <c r="A287" s="10"/>
      <c r="B287" s="8"/>
    </row>
    <row r="288" spans="1:2" ht="12.75" x14ac:dyDescent="0.2">
      <c r="A288" s="10"/>
      <c r="B288" s="8"/>
    </row>
    <row r="289" spans="1:2" ht="12.75" x14ac:dyDescent="0.2">
      <c r="A289" s="10"/>
      <c r="B289" s="8"/>
    </row>
    <row r="290" spans="1:2" ht="12.75" x14ac:dyDescent="0.2">
      <c r="A290" s="10"/>
      <c r="B290" s="8"/>
    </row>
    <row r="291" spans="1:2" ht="12.75" x14ac:dyDescent="0.2">
      <c r="A291" s="10"/>
      <c r="B291" s="8"/>
    </row>
    <row r="292" spans="1:2" ht="12.75" x14ac:dyDescent="0.2">
      <c r="A292" s="10"/>
      <c r="B292" s="8"/>
    </row>
    <row r="293" spans="1:2" ht="12.75" x14ac:dyDescent="0.2">
      <c r="A293" s="10"/>
      <c r="B293" s="8"/>
    </row>
    <row r="294" spans="1:2" ht="12.75" x14ac:dyDescent="0.2">
      <c r="A294" s="10"/>
      <c r="B294" s="8"/>
    </row>
    <row r="295" spans="1:2" ht="12.75" x14ac:dyDescent="0.2">
      <c r="A295" s="10"/>
      <c r="B295" s="8"/>
    </row>
    <row r="296" spans="1:2" ht="12.75" x14ac:dyDescent="0.2">
      <c r="A296" s="10"/>
      <c r="B296" s="8"/>
    </row>
    <row r="297" spans="1:2" ht="12.75" x14ac:dyDescent="0.2">
      <c r="A297" s="10"/>
      <c r="B297" s="8"/>
    </row>
    <row r="298" spans="1:2" ht="12.75" x14ac:dyDescent="0.2">
      <c r="A298" s="10"/>
      <c r="B298" s="8"/>
    </row>
    <row r="299" spans="1:2" ht="12.75" x14ac:dyDescent="0.2">
      <c r="A299" s="10"/>
      <c r="B299" s="8"/>
    </row>
    <row r="300" spans="1:2" ht="12.75" x14ac:dyDescent="0.2">
      <c r="A300" s="10"/>
      <c r="B300" s="8"/>
    </row>
    <row r="301" spans="1:2" ht="12.75" x14ac:dyDescent="0.2">
      <c r="A301" s="10"/>
      <c r="B301" s="8"/>
    </row>
    <row r="302" spans="1:2" ht="12.75" x14ac:dyDescent="0.2">
      <c r="A302" s="10"/>
      <c r="B302" s="8"/>
    </row>
    <row r="303" spans="1:2" ht="12.75" x14ac:dyDescent="0.2">
      <c r="A303" s="10"/>
      <c r="B303" s="8"/>
    </row>
    <row r="304" spans="1:2" ht="12.75" x14ac:dyDescent="0.2">
      <c r="A304" s="10"/>
      <c r="B304" s="8"/>
    </row>
    <row r="305" spans="1:2" ht="12.75" x14ac:dyDescent="0.2">
      <c r="A305" s="10"/>
      <c r="B305" s="8"/>
    </row>
    <row r="306" spans="1:2" ht="12.75" x14ac:dyDescent="0.2">
      <c r="A306" s="10"/>
      <c r="B306" s="8"/>
    </row>
    <row r="307" spans="1:2" ht="12.75" x14ac:dyDescent="0.2">
      <c r="A307" s="10"/>
      <c r="B307" s="8"/>
    </row>
    <row r="308" spans="1:2" ht="12.75" x14ac:dyDescent="0.2">
      <c r="A308" s="10"/>
      <c r="B308" s="8"/>
    </row>
    <row r="309" spans="1:2" ht="12.75" x14ac:dyDescent="0.2">
      <c r="A309" s="10"/>
      <c r="B309" s="8"/>
    </row>
    <row r="310" spans="1:2" ht="12.75" x14ac:dyDescent="0.2">
      <c r="A310" s="10"/>
      <c r="B310" s="8"/>
    </row>
    <row r="311" spans="1:2" ht="12.75" x14ac:dyDescent="0.2">
      <c r="A311" s="10"/>
      <c r="B311" s="8"/>
    </row>
    <row r="312" spans="1:2" ht="12.75" x14ac:dyDescent="0.2">
      <c r="A312" s="10"/>
      <c r="B312" s="8"/>
    </row>
    <row r="313" spans="1:2" ht="12.75" x14ac:dyDescent="0.2">
      <c r="A313" s="10"/>
      <c r="B313" s="8"/>
    </row>
    <row r="314" spans="1:2" ht="12.75" x14ac:dyDescent="0.2">
      <c r="A314" s="10"/>
      <c r="B314" s="8"/>
    </row>
    <row r="315" spans="1:2" ht="12.75" x14ac:dyDescent="0.2">
      <c r="A315" s="10"/>
      <c r="B315" s="8"/>
    </row>
    <row r="316" spans="1:2" ht="12.75" x14ac:dyDescent="0.2">
      <c r="A316" s="10"/>
      <c r="B316" s="8"/>
    </row>
    <row r="317" spans="1:2" ht="12.75" x14ac:dyDescent="0.2">
      <c r="A317" s="10"/>
      <c r="B317" s="8"/>
    </row>
    <row r="318" spans="1:2" ht="12.75" x14ac:dyDescent="0.2">
      <c r="A318" s="10"/>
      <c r="B318" s="8"/>
    </row>
    <row r="319" spans="1:2" ht="12.75" x14ac:dyDescent="0.2">
      <c r="A319" s="10"/>
      <c r="B319" s="8"/>
    </row>
    <row r="320" spans="1:2" ht="12.75" x14ac:dyDescent="0.2">
      <c r="A320" s="10"/>
      <c r="B320" s="8"/>
    </row>
    <row r="321" spans="1:2" ht="12.75" x14ac:dyDescent="0.2">
      <c r="A321" s="10"/>
      <c r="B321" s="8"/>
    </row>
    <row r="322" spans="1:2" ht="12.75" x14ac:dyDescent="0.2">
      <c r="A322" s="10"/>
      <c r="B322" s="8"/>
    </row>
    <row r="323" spans="1:2" ht="12.75" x14ac:dyDescent="0.2">
      <c r="A323" s="10"/>
      <c r="B323" s="8"/>
    </row>
    <row r="324" spans="1:2" ht="12.75" x14ac:dyDescent="0.2">
      <c r="A324" s="10"/>
      <c r="B324" s="8"/>
    </row>
    <row r="325" spans="1:2" ht="12.75" x14ac:dyDescent="0.2">
      <c r="A325" s="10"/>
      <c r="B325" s="8"/>
    </row>
    <row r="326" spans="1:2" ht="12.75" x14ac:dyDescent="0.2">
      <c r="A326" s="10"/>
      <c r="B326" s="8"/>
    </row>
    <row r="327" spans="1:2" ht="12.75" x14ac:dyDescent="0.2">
      <c r="A327" s="10"/>
      <c r="B327" s="8"/>
    </row>
    <row r="328" spans="1:2" ht="12.75" x14ac:dyDescent="0.2">
      <c r="A328" s="10"/>
      <c r="B328" s="8"/>
    </row>
    <row r="329" spans="1:2" ht="12.75" x14ac:dyDescent="0.2">
      <c r="A329" s="10"/>
      <c r="B329" s="8"/>
    </row>
    <row r="330" spans="1:2" ht="12.75" x14ac:dyDescent="0.2">
      <c r="A330" s="10"/>
      <c r="B330" s="8"/>
    </row>
    <row r="331" spans="1:2" ht="12.75" x14ac:dyDescent="0.2">
      <c r="A331" s="10"/>
      <c r="B331" s="8"/>
    </row>
    <row r="332" spans="1:2" ht="12.75" x14ac:dyDescent="0.2">
      <c r="A332" s="10"/>
      <c r="B332" s="8"/>
    </row>
    <row r="333" spans="1:2" ht="12.75" x14ac:dyDescent="0.2">
      <c r="A333" s="10"/>
      <c r="B333" s="8"/>
    </row>
    <row r="334" spans="1:2" ht="12.75" x14ac:dyDescent="0.2">
      <c r="A334" s="10"/>
      <c r="B334" s="8"/>
    </row>
    <row r="335" spans="1:2" ht="12.75" x14ac:dyDescent="0.2">
      <c r="A335" s="10"/>
      <c r="B335" s="8"/>
    </row>
    <row r="336" spans="1:2" ht="12.75" x14ac:dyDescent="0.2">
      <c r="A336" s="10"/>
      <c r="B336" s="8"/>
    </row>
    <row r="337" spans="1:2" ht="12.75" x14ac:dyDescent="0.2">
      <c r="A337" s="10"/>
      <c r="B337" s="8"/>
    </row>
    <row r="338" spans="1:2" ht="12.75" x14ac:dyDescent="0.2">
      <c r="A338" s="10"/>
      <c r="B338" s="8"/>
    </row>
    <row r="339" spans="1:2" ht="12.75" x14ac:dyDescent="0.2">
      <c r="A339" s="10"/>
      <c r="B339" s="8"/>
    </row>
    <row r="340" spans="1:2" ht="12.75" x14ac:dyDescent="0.2">
      <c r="A340" s="10"/>
      <c r="B340" s="8"/>
    </row>
    <row r="341" spans="1:2" ht="12.75" x14ac:dyDescent="0.2">
      <c r="A341" s="10"/>
      <c r="B341" s="8"/>
    </row>
    <row r="342" spans="1:2" ht="12.75" x14ac:dyDescent="0.2">
      <c r="A342" s="10"/>
      <c r="B342" s="8"/>
    </row>
    <row r="343" spans="1:2" ht="12.75" x14ac:dyDescent="0.2">
      <c r="A343" s="10"/>
      <c r="B343" s="8"/>
    </row>
    <row r="344" spans="1:2" ht="12.75" x14ac:dyDescent="0.2">
      <c r="A344" s="10"/>
      <c r="B344" s="8"/>
    </row>
    <row r="345" spans="1:2" ht="12.75" x14ac:dyDescent="0.2">
      <c r="A345" s="10"/>
      <c r="B345" s="8"/>
    </row>
    <row r="346" spans="1:2" ht="12.75" x14ac:dyDescent="0.2">
      <c r="A346" s="10"/>
      <c r="B346" s="8"/>
    </row>
    <row r="347" spans="1:2" ht="12.75" x14ac:dyDescent="0.2">
      <c r="A347" s="10"/>
      <c r="B347" s="8"/>
    </row>
    <row r="348" spans="1:2" ht="12.75" x14ac:dyDescent="0.2">
      <c r="A348" s="10"/>
      <c r="B348" s="8"/>
    </row>
    <row r="349" spans="1:2" ht="12.75" x14ac:dyDescent="0.2">
      <c r="A349" s="10"/>
      <c r="B349" s="8"/>
    </row>
    <row r="350" spans="1:2" ht="12.75" x14ac:dyDescent="0.2">
      <c r="A350" s="10"/>
      <c r="B350" s="8"/>
    </row>
    <row r="351" spans="1:2" ht="12.75" x14ac:dyDescent="0.2">
      <c r="A351" s="10"/>
      <c r="B351" s="8"/>
    </row>
    <row r="352" spans="1:2" ht="12.75" x14ac:dyDescent="0.2">
      <c r="A352" s="10"/>
      <c r="B352" s="8"/>
    </row>
    <row r="353" spans="1:2" ht="12.75" x14ac:dyDescent="0.2">
      <c r="A353" s="10"/>
      <c r="B353" s="8"/>
    </row>
    <row r="354" spans="1:2" ht="12.75" x14ac:dyDescent="0.2">
      <c r="A354" s="10"/>
      <c r="B354" s="8"/>
    </row>
    <row r="355" spans="1:2" ht="12.75" x14ac:dyDescent="0.2">
      <c r="A355" s="10"/>
      <c r="B355" s="8"/>
    </row>
    <row r="356" spans="1:2" ht="12.75" x14ac:dyDescent="0.2">
      <c r="A356" s="10"/>
      <c r="B356" s="8"/>
    </row>
    <row r="357" spans="1:2" ht="12.75" x14ac:dyDescent="0.2">
      <c r="A357" s="10"/>
      <c r="B357" s="8"/>
    </row>
    <row r="358" spans="1:2" ht="12.75" x14ac:dyDescent="0.2">
      <c r="A358" s="10"/>
      <c r="B358" s="8"/>
    </row>
    <row r="359" spans="1:2" ht="12.75" x14ac:dyDescent="0.2">
      <c r="A359" s="10"/>
      <c r="B359" s="8"/>
    </row>
    <row r="360" spans="1:2" ht="12.75" x14ac:dyDescent="0.2">
      <c r="A360" s="10"/>
      <c r="B360" s="8"/>
    </row>
    <row r="361" spans="1:2" ht="12.75" x14ac:dyDescent="0.2">
      <c r="A361" s="10"/>
      <c r="B361" s="8"/>
    </row>
    <row r="362" spans="1:2" ht="12.75" x14ac:dyDescent="0.2">
      <c r="A362" s="10"/>
      <c r="B362" s="8"/>
    </row>
    <row r="363" spans="1:2" ht="12.75" x14ac:dyDescent="0.2">
      <c r="A363" s="10"/>
      <c r="B363" s="8"/>
    </row>
    <row r="364" spans="1:2" ht="12.75" x14ac:dyDescent="0.2">
      <c r="A364" s="10"/>
      <c r="B364" s="8"/>
    </row>
    <row r="365" spans="1:2" ht="12.75" x14ac:dyDescent="0.2">
      <c r="A365" s="10"/>
      <c r="B365" s="8"/>
    </row>
    <row r="366" spans="1:2" ht="12.75" x14ac:dyDescent="0.2">
      <c r="A366" s="10"/>
      <c r="B366" s="8"/>
    </row>
    <row r="367" spans="1:2" ht="12.75" x14ac:dyDescent="0.2">
      <c r="A367" s="10"/>
      <c r="B367" s="8"/>
    </row>
    <row r="368" spans="1:2" ht="12.75" x14ac:dyDescent="0.2">
      <c r="A368" s="10"/>
      <c r="B368" s="8"/>
    </row>
    <row r="369" spans="1:2" ht="12.75" x14ac:dyDescent="0.2">
      <c r="A369" s="10"/>
      <c r="B369" s="8"/>
    </row>
    <row r="370" spans="1:2" ht="12.75" x14ac:dyDescent="0.2">
      <c r="A370" s="10"/>
      <c r="B370" s="8"/>
    </row>
    <row r="371" spans="1:2" ht="12.75" x14ac:dyDescent="0.2">
      <c r="A371" s="10"/>
      <c r="B371" s="8"/>
    </row>
    <row r="372" spans="1:2" ht="12.75" x14ac:dyDescent="0.2">
      <c r="A372" s="10"/>
      <c r="B372" s="8"/>
    </row>
    <row r="373" spans="1:2" ht="12.75" x14ac:dyDescent="0.2">
      <c r="A373" s="10"/>
      <c r="B373" s="8"/>
    </row>
    <row r="374" spans="1:2" ht="12.75" x14ac:dyDescent="0.2">
      <c r="A374" s="10"/>
      <c r="B374" s="8"/>
    </row>
    <row r="375" spans="1:2" ht="12.75" x14ac:dyDescent="0.2">
      <c r="A375" s="10"/>
      <c r="B375" s="8"/>
    </row>
    <row r="376" spans="1:2" ht="12.75" x14ac:dyDescent="0.2">
      <c r="A376" s="10"/>
      <c r="B376" s="8"/>
    </row>
    <row r="377" spans="1:2" ht="12.75" x14ac:dyDescent="0.2">
      <c r="A377" s="10"/>
      <c r="B377" s="8"/>
    </row>
    <row r="378" spans="1:2" ht="12.75" x14ac:dyDescent="0.2">
      <c r="A378" s="10"/>
      <c r="B378" s="8"/>
    </row>
    <row r="379" spans="1:2" ht="12.75" x14ac:dyDescent="0.2">
      <c r="A379" s="10"/>
      <c r="B379" s="8"/>
    </row>
    <row r="380" spans="1:2" ht="12.75" x14ac:dyDescent="0.2">
      <c r="A380" s="10"/>
      <c r="B380" s="8"/>
    </row>
    <row r="381" spans="1:2" ht="12.75" x14ac:dyDescent="0.2">
      <c r="A381" s="10"/>
      <c r="B381" s="8"/>
    </row>
    <row r="382" spans="1:2" ht="12.75" x14ac:dyDescent="0.2">
      <c r="A382" s="10"/>
      <c r="B382" s="8"/>
    </row>
    <row r="383" spans="1:2" ht="12.75" x14ac:dyDescent="0.2">
      <c r="A383" s="10"/>
      <c r="B383" s="8"/>
    </row>
    <row r="384" spans="1:2" ht="12.75" x14ac:dyDescent="0.2">
      <c r="A384" s="10"/>
      <c r="B384" s="8"/>
    </row>
    <row r="385" spans="1:2" ht="12.75" x14ac:dyDescent="0.2">
      <c r="A385" s="10"/>
      <c r="B385" s="8"/>
    </row>
    <row r="386" spans="1:2" ht="12.75" x14ac:dyDescent="0.2">
      <c r="A386" s="10"/>
      <c r="B386" s="8"/>
    </row>
    <row r="387" spans="1:2" ht="12.75" x14ac:dyDescent="0.2">
      <c r="A387" s="10"/>
      <c r="B387" s="8"/>
    </row>
    <row r="388" spans="1:2" ht="12.75" x14ac:dyDescent="0.2">
      <c r="A388" s="10"/>
      <c r="B388" s="8"/>
    </row>
    <row r="389" spans="1:2" ht="12.75" x14ac:dyDescent="0.2">
      <c r="A389" s="10"/>
      <c r="B389" s="8"/>
    </row>
    <row r="390" spans="1:2" ht="12.75" x14ac:dyDescent="0.2">
      <c r="A390" s="10"/>
      <c r="B390" s="8"/>
    </row>
    <row r="391" spans="1:2" ht="12.75" x14ac:dyDescent="0.2">
      <c r="A391" s="10"/>
      <c r="B391" s="8"/>
    </row>
    <row r="392" spans="1:2" ht="12.75" x14ac:dyDescent="0.2">
      <c r="A392" s="10"/>
      <c r="B392" s="8"/>
    </row>
    <row r="393" spans="1:2" ht="12.75" x14ac:dyDescent="0.2">
      <c r="A393" s="10"/>
      <c r="B393" s="8"/>
    </row>
    <row r="394" spans="1:2" ht="12.75" x14ac:dyDescent="0.2">
      <c r="A394" s="10"/>
      <c r="B394" s="8"/>
    </row>
    <row r="395" spans="1:2" ht="12.75" x14ac:dyDescent="0.2">
      <c r="A395" s="10"/>
      <c r="B395" s="8"/>
    </row>
    <row r="396" spans="1:2" ht="12.75" x14ac:dyDescent="0.2">
      <c r="A396" s="10"/>
      <c r="B396" s="8"/>
    </row>
    <row r="397" spans="1:2" ht="12.75" x14ac:dyDescent="0.2">
      <c r="A397" s="10"/>
      <c r="B397" s="8"/>
    </row>
    <row r="398" spans="1:2" ht="12.75" x14ac:dyDescent="0.2">
      <c r="A398" s="10"/>
      <c r="B398" s="8"/>
    </row>
    <row r="399" spans="1:2" ht="12.75" x14ac:dyDescent="0.2">
      <c r="A399" s="10"/>
      <c r="B399" s="8"/>
    </row>
    <row r="400" spans="1:2" ht="12.75" x14ac:dyDescent="0.2">
      <c r="A400" s="10"/>
      <c r="B400" s="8"/>
    </row>
    <row r="401" spans="1:2" ht="12.75" x14ac:dyDescent="0.2">
      <c r="A401" s="10"/>
      <c r="B401" s="8"/>
    </row>
    <row r="402" spans="1:2" ht="12.75" x14ac:dyDescent="0.2">
      <c r="A402" s="10"/>
      <c r="B402" s="8"/>
    </row>
    <row r="403" spans="1:2" ht="12.75" x14ac:dyDescent="0.2">
      <c r="A403" s="10"/>
      <c r="B403" s="8"/>
    </row>
    <row r="404" spans="1:2" ht="12.75" x14ac:dyDescent="0.2">
      <c r="A404" s="10"/>
      <c r="B404" s="8"/>
    </row>
    <row r="405" spans="1:2" ht="12.75" x14ac:dyDescent="0.2">
      <c r="A405" s="10"/>
      <c r="B405" s="8"/>
    </row>
    <row r="406" spans="1:2" ht="12.75" x14ac:dyDescent="0.2">
      <c r="A406" s="10"/>
      <c r="B406" s="8"/>
    </row>
    <row r="407" spans="1:2" ht="12.75" x14ac:dyDescent="0.2">
      <c r="A407" s="10"/>
      <c r="B407" s="8"/>
    </row>
    <row r="408" spans="1:2" ht="12.75" x14ac:dyDescent="0.2">
      <c r="A408" s="10"/>
      <c r="B408" s="8"/>
    </row>
    <row r="409" spans="1:2" ht="12.75" x14ac:dyDescent="0.2">
      <c r="A409" s="10"/>
      <c r="B409" s="8"/>
    </row>
    <row r="410" spans="1:2" ht="12.75" x14ac:dyDescent="0.2">
      <c r="A410" s="10"/>
      <c r="B410" s="8"/>
    </row>
    <row r="411" spans="1:2" ht="12.75" x14ac:dyDescent="0.2">
      <c r="A411" s="10"/>
      <c r="B411" s="8"/>
    </row>
    <row r="412" spans="1:2" ht="12.75" x14ac:dyDescent="0.2">
      <c r="A412" s="10"/>
      <c r="B412" s="8"/>
    </row>
    <row r="413" spans="1:2" ht="12.75" x14ac:dyDescent="0.2">
      <c r="A413" s="10"/>
      <c r="B413" s="8"/>
    </row>
    <row r="414" spans="1:2" ht="12.75" x14ac:dyDescent="0.2">
      <c r="A414" s="10"/>
      <c r="B414" s="8"/>
    </row>
    <row r="415" spans="1:2" ht="12.75" x14ac:dyDescent="0.2">
      <c r="A415" s="10"/>
      <c r="B415" s="8"/>
    </row>
    <row r="416" spans="1:2" ht="12.75" x14ac:dyDescent="0.2">
      <c r="A416" s="10"/>
      <c r="B416" s="8"/>
    </row>
    <row r="417" spans="1:2" ht="12.75" x14ac:dyDescent="0.2">
      <c r="A417" s="10"/>
      <c r="B417" s="8"/>
    </row>
    <row r="418" spans="1:2" ht="12.75" x14ac:dyDescent="0.2">
      <c r="A418" s="10"/>
      <c r="B418" s="8"/>
    </row>
    <row r="419" spans="1:2" ht="12.75" x14ac:dyDescent="0.2">
      <c r="A419" s="10"/>
      <c r="B419" s="8"/>
    </row>
    <row r="420" spans="1:2" ht="12.75" x14ac:dyDescent="0.2">
      <c r="A420" s="10"/>
      <c r="B420" s="8"/>
    </row>
    <row r="421" spans="1:2" ht="12.75" x14ac:dyDescent="0.2">
      <c r="A421" s="10"/>
      <c r="B421" s="8"/>
    </row>
    <row r="422" spans="1:2" ht="12.75" x14ac:dyDescent="0.2">
      <c r="A422" s="10"/>
      <c r="B422" s="8"/>
    </row>
    <row r="423" spans="1:2" ht="12.75" x14ac:dyDescent="0.2">
      <c r="A423" s="10"/>
      <c r="B423" s="8"/>
    </row>
    <row r="424" spans="1:2" ht="12.75" x14ac:dyDescent="0.2">
      <c r="A424" s="10"/>
      <c r="B424" s="8"/>
    </row>
    <row r="425" spans="1:2" ht="12.75" x14ac:dyDescent="0.2">
      <c r="A425" s="10"/>
      <c r="B425" s="8"/>
    </row>
    <row r="426" spans="1:2" ht="12.75" x14ac:dyDescent="0.2">
      <c r="A426" s="10"/>
      <c r="B426" s="8"/>
    </row>
    <row r="427" spans="1:2" ht="12.75" x14ac:dyDescent="0.2">
      <c r="A427" s="10"/>
      <c r="B427" s="8"/>
    </row>
    <row r="428" spans="1:2" ht="12.75" x14ac:dyDescent="0.2">
      <c r="A428" s="10"/>
      <c r="B428" s="8"/>
    </row>
    <row r="429" spans="1:2" ht="12.75" x14ac:dyDescent="0.2">
      <c r="A429" s="10"/>
      <c r="B429" s="8"/>
    </row>
    <row r="430" spans="1:2" ht="12.75" x14ac:dyDescent="0.2">
      <c r="A430" s="10"/>
      <c r="B430" s="8"/>
    </row>
    <row r="431" spans="1:2" ht="12.75" x14ac:dyDescent="0.2">
      <c r="A431" s="10"/>
      <c r="B431" s="8"/>
    </row>
    <row r="432" spans="1:2" ht="12.75" x14ac:dyDescent="0.2">
      <c r="A432" s="10"/>
      <c r="B432" s="8"/>
    </row>
    <row r="433" spans="1:2" ht="12.75" x14ac:dyDescent="0.2">
      <c r="A433" s="10"/>
      <c r="B433" s="8"/>
    </row>
    <row r="434" spans="1:2" ht="12.75" x14ac:dyDescent="0.2">
      <c r="A434" s="10"/>
      <c r="B434" s="8"/>
    </row>
    <row r="435" spans="1:2" ht="12.75" x14ac:dyDescent="0.2">
      <c r="A435" s="10"/>
      <c r="B435" s="8"/>
    </row>
    <row r="436" spans="1:2" ht="12.75" x14ac:dyDescent="0.2">
      <c r="A436" s="10"/>
      <c r="B436" s="8"/>
    </row>
    <row r="437" spans="1:2" ht="12.75" x14ac:dyDescent="0.2">
      <c r="A437" s="10"/>
      <c r="B437" s="8"/>
    </row>
    <row r="438" spans="1:2" ht="12.75" x14ac:dyDescent="0.2">
      <c r="A438" s="10"/>
      <c r="B438" s="8"/>
    </row>
    <row r="439" spans="1:2" ht="12.75" x14ac:dyDescent="0.2">
      <c r="A439" s="10"/>
      <c r="B439" s="8"/>
    </row>
    <row r="440" spans="1:2" ht="12.75" x14ac:dyDescent="0.2">
      <c r="A440" s="10"/>
      <c r="B440" s="8"/>
    </row>
    <row r="441" spans="1:2" ht="12.75" x14ac:dyDescent="0.2">
      <c r="A441" s="10"/>
      <c r="B441" s="8"/>
    </row>
    <row r="442" spans="1:2" ht="12.75" x14ac:dyDescent="0.2">
      <c r="A442" s="10"/>
      <c r="B442" s="8"/>
    </row>
    <row r="443" spans="1:2" ht="12.75" x14ac:dyDescent="0.2">
      <c r="A443" s="10"/>
      <c r="B443" s="8"/>
    </row>
    <row r="444" spans="1:2" ht="12.75" x14ac:dyDescent="0.2">
      <c r="A444" s="10"/>
      <c r="B444" s="8"/>
    </row>
    <row r="445" spans="1:2" ht="12.75" x14ac:dyDescent="0.2">
      <c r="A445" s="10"/>
      <c r="B445" s="8"/>
    </row>
    <row r="446" spans="1:2" ht="12.75" x14ac:dyDescent="0.2">
      <c r="A446" s="10"/>
      <c r="B446" s="8"/>
    </row>
    <row r="447" spans="1:2" ht="12.75" x14ac:dyDescent="0.2">
      <c r="A447" s="10"/>
      <c r="B447" s="8"/>
    </row>
    <row r="448" spans="1:2" ht="12.75" x14ac:dyDescent="0.2">
      <c r="A448" s="10"/>
      <c r="B448" s="8"/>
    </row>
    <row r="449" spans="1:2" ht="12.75" x14ac:dyDescent="0.2">
      <c r="A449" s="10"/>
      <c r="B449" s="8"/>
    </row>
    <row r="450" spans="1:2" ht="12.75" x14ac:dyDescent="0.2">
      <c r="A450" s="10"/>
      <c r="B450" s="8"/>
    </row>
    <row r="451" spans="1:2" ht="12.75" x14ac:dyDescent="0.2">
      <c r="A451" s="10"/>
      <c r="B451" s="8"/>
    </row>
    <row r="452" spans="1:2" ht="12.75" x14ac:dyDescent="0.2">
      <c r="A452" s="10"/>
      <c r="B452" s="8"/>
    </row>
    <row r="453" spans="1:2" ht="12.75" x14ac:dyDescent="0.2">
      <c r="A453" s="10"/>
      <c r="B453" s="8"/>
    </row>
    <row r="454" spans="1:2" ht="12.75" x14ac:dyDescent="0.2">
      <c r="A454" s="10"/>
      <c r="B454" s="8"/>
    </row>
    <row r="455" spans="1:2" ht="12.75" x14ac:dyDescent="0.2">
      <c r="A455" s="10"/>
      <c r="B455" s="8"/>
    </row>
    <row r="456" spans="1:2" ht="12.75" x14ac:dyDescent="0.2">
      <c r="A456" s="10"/>
      <c r="B456" s="8"/>
    </row>
    <row r="457" spans="1:2" ht="12.75" x14ac:dyDescent="0.2">
      <c r="A457" s="10"/>
      <c r="B457" s="8"/>
    </row>
    <row r="458" spans="1:2" ht="12.75" x14ac:dyDescent="0.2">
      <c r="A458" s="10"/>
      <c r="B458" s="8"/>
    </row>
    <row r="459" spans="1:2" ht="12.75" x14ac:dyDescent="0.2">
      <c r="A459" s="10"/>
      <c r="B459" s="8"/>
    </row>
    <row r="460" spans="1:2" ht="12.75" x14ac:dyDescent="0.2">
      <c r="A460" s="10"/>
      <c r="B460" s="8"/>
    </row>
    <row r="461" spans="1:2" ht="12.75" x14ac:dyDescent="0.2">
      <c r="A461" s="10"/>
      <c r="B461" s="8"/>
    </row>
    <row r="462" spans="1:2" ht="12.75" x14ac:dyDescent="0.2">
      <c r="A462" s="10"/>
      <c r="B462" s="8"/>
    </row>
    <row r="463" spans="1:2" ht="12.75" x14ac:dyDescent="0.2">
      <c r="A463" s="10"/>
      <c r="B463" s="8"/>
    </row>
    <row r="464" spans="1:2" ht="12.75" x14ac:dyDescent="0.2">
      <c r="A464" s="10"/>
      <c r="B464" s="8"/>
    </row>
    <row r="465" spans="1:2" ht="12.75" x14ac:dyDescent="0.2">
      <c r="A465" s="10"/>
      <c r="B465" s="8"/>
    </row>
    <row r="466" spans="1:2" ht="12.75" x14ac:dyDescent="0.2">
      <c r="A466" s="10"/>
      <c r="B466" s="8"/>
    </row>
    <row r="467" spans="1:2" ht="12.75" x14ac:dyDescent="0.2">
      <c r="A467" s="10"/>
      <c r="B467" s="8"/>
    </row>
    <row r="468" spans="1:2" ht="12.75" x14ac:dyDescent="0.2">
      <c r="A468" s="10"/>
      <c r="B468" s="8"/>
    </row>
    <row r="469" spans="1:2" ht="12.75" x14ac:dyDescent="0.2">
      <c r="A469" s="10"/>
      <c r="B469" s="8"/>
    </row>
    <row r="470" spans="1:2" ht="12.75" x14ac:dyDescent="0.2">
      <c r="A470" s="10"/>
      <c r="B470" s="8"/>
    </row>
    <row r="471" spans="1:2" ht="12.75" x14ac:dyDescent="0.2">
      <c r="A471" s="10"/>
      <c r="B471" s="8"/>
    </row>
    <row r="472" spans="1:2" ht="12.75" x14ac:dyDescent="0.2">
      <c r="A472" s="10"/>
      <c r="B472" s="8"/>
    </row>
    <row r="473" spans="1:2" ht="12.75" x14ac:dyDescent="0.2">
      <c r="A473" s="10"/>
      <c r="B473" s="8"/>
    </row>
    <row r="474" spans="1:2" ht="12.75" x14ac:dyDescent="0.2">
      <c r="A474" s="10"/>
      <c r="B474" s="8"/>
    </row>
    <row r="475" spans="1:2" ht="12.75" x14ac:dyDescent="0.2">
      <c r="A475" s="10"/>
      <c r="B475" s="8"/>
    </row>
    <row r="476" spans="1:2" ht="12.75" x14ac:dyDescent="0.2">
      <c r="A476" s="10"/>
      <c r="B476" s="8"/>
    </row>
    <row r="477" spans="1:2" ht="12.75" x14ac:dyDescent="0.2">
      <c r="A477" s="10"/>
      <c r="B477" s="8"/>
    </row>
    <row r="478" spans="1:2" ht="12.75" x14ac:dyDescent="0.2">
      <c r="A478" s="10"/>
      <c r="B478" s="8"/>
    </row>
    <row r="479" spans="1:2" ht="12.75" x14ac:dyDescent="0.2">
      <c r="A479" s="10"/>
      <c r="B479" s="8"/>
    </row>
    <row r="480" spans="1:2" ht="12.75" x14ac:dyDescent="0.2">
      <c r="A480" s="10"/>
      <c r="B480" s="8"/>
    </row>
    <row r="481" spans="1:2" ht="12.75" x14ac:dyDescent="0.2">
      <c r="A481" s="10"/>
      <c r="B481" s="8"/>
    </row>
    <row r="482" spans="1:2" ht="12.75" x14ac:dyDescent="0.2">
      <c r="A482" s="10"/>
      <c r="B482" s="8"/>
    </row>
    <row r="483" spans="1:2" ht="12.75" x14ac:dyDescent="0.2">
      <c r="A483" s="10"/>
      <c r="B483" s="8"/>
    </row>
    <row r="484" spans="1:2" ht="12.75" x14ac:dyDescent="0.2">
      <c r="A484" s="10"/>
      <c r="B484" s="8"/>
    </row>
    <row r="485" spans="1:2" ht="12.75" x14ac:dyDescent="0.2">
      <c r="A485" s="10"/>
      <c r="B485" s="8"/>
    </row>
    <row r="486" spans="1:2" ht="12.75" x14ac:dyDescent="0.2">
      <c r="A486" s="10"/>
      <c r="B486" s="8"/>
    </row>
    <row r="487" spans="1:2" ht="12.75" x14ac:dyDescent="0.2">
      <c r="A487" s="10"/>
      <c r="B487" s="8"/>
    </row>
    <row r="488" spans="1:2" ht="12.75" x14ac:dyDescent="0.2">
      <c r="A488" s="10"/>
      <c r="B488" s="8"/>
    </row>
    <row r="489" spans="1:2" ht="12.75" x14ac:dyDescent="0.2">
      <c r="A489" s="10"/>
      <c r="B489" s="8"/>
    </row>
    <row r="490" spans="1:2" ht="12.75" x14ac:dyDescent="0.2">
      <c r="A490" s="10"/>
      <c r="B490" s="8"/>
    </row>
    <row r="491" spans="1:2" ht="12.75" x14ac:dyDescent="0.2">
      <c r="A491" s="10"/>
      <c r="B491" s="8"/>
    </row>
    <row r="492" spans="1:2" ht="12.75" x14ac:dyDescent="0.2">
      <c r="A492" s="10"/>
      <c r="B492" s="8"/>
    </row>
    <row r="493" spans="1:2" ht="12.75" x14ac:dyDescent="0.2">
      <c r="A493" s="10"/>
      <c r="B493" s="8"/>
    </row>
    <row r="494" spans="1:2" ht="12.75" x14ac:dyDescent="0.2">
      <c r="A494" s="10"/>
      <c r="B494" s="8"/>
    </row>
    <row r="495" spans="1:2" ht="12.75" x14ac:dyDescent="0.2">
      <c r="A495" s="10"/>
      <c r="B495" s="8"/>
    </row>
    <row r="496" spans="1:2" ht="12.75" x14ac:dyDescent="0.2">
      <c r="A496" s="10"/>
      <c r="B496" s="8"/>
    </row>
    <row r="497" spans="1:2" ht="12.75" x14ac:dyDescent="0.2">
      <c r="A497" s="10"/>
      <c r="B497" s="8"/>
    </row>
    <row r="498" spans="1:2" ht="12.75" x14ac:dyDescent="0.2">
      <c r="A498" s="10"/>
      <c r="B498" s="8"/>
    </row>
    <row r="499" spans="1:2" ht="12.75" x14ac:dyDescent="0.2">
      <c r="A499" s="10"/>
      <c r="B499" s="8"/>
    </row>
    <row r="500" spans="1:2" ht="12.75" x14ac:dyDescent="0.2">
      <c r="A500" s="10"/>
      <c r="B500" s="8"/>
    </row>
    <row r="501" spans="1:2" ht="12.75" x14ac:dyDescent="0.2">
      <c r="A501" s="10"/>
      <c r="B501" s="8"/>
    </row>
    <row r="502" spans="1:2" ht="12.75" x14ac:dyDescent="0.2">
      <c r="A502" s="10"/>
      <c r="B502" s="8"/>
    </row>
    <row r="503" spans="1:2" ht="12.75" x14ac:dyDescent="0.2">
      <c r="A503" s="10"/>
      <c r="B503" s="8"/>
    </row>
    <row r="504" spans="1:2" ht="12.75" x14ac:dyDescent="0.2">
      <c r="A504" s="10"/>
      <c r="B504" s="8"/>
    </row>
    <row r="505" spans="1:2" ht="12.75" x14ac:dyDescent="0.2">
      <c r="A505" s="10"/>
      <c r="B505" s="8"/>
    </row>
    <row r="506" spans="1:2" ht="12.75" x14ac:dyDescent="0.2">
      <c r="A506" s="10"/>
      <c r="B506" s="8"/>
    </row>
    <row r="507" spans="1:2" ht="12.75" x14ac:dyDescent="0.2">
      <c r="A507" s="10"/>
      <c r="B507" s="8"/>
    </row>
    <row r="508" spans="1:2" ht="12.75" x14ac:dyDescent="0.2">
      <c r="A508" s="10"/>
      <c r="B508" s="8"/>
    </row>
    <row r="509" spans="1:2" ht="12.75" x14ac:dyDescent="0.2">
      <c r="A509" s="10"/>
      <c r="B509" s="8"/>
    </row>
    <row r="510" spans="1:2" ht="12.75" x14ac:dyDescent="0.2">
      <c r="A510" s="10"/>
      <c r="B510" s="8"/>
    </row>
    <row r="511" spans="1:2" ht="12.75" x14ac:dyDescent="0.2">
      <c r="A511" s="10"/>
      <c r="B511" s="8"/>
    </row>
    <row r="512" spans="1:2" ht="12.75" x14ac:dyDescent="0.2">
      <c r="A512" s="10"/>
      <c r="B512" s="8"/>
    </row>
    <row r="513" spans="1:2" ht="12.75" x14ac:dyDescent="0.2">
      <c r="A513" s="10"/>
      <c r="B513" s="8"/>
    </row>
    <row r="514" spans="1:2" ht="12.75" x14ac:dyDescent="0.2">
      <c r="A514" s="10"/>
      <c r="B514" s="8"/>
    </row>
    <row r="515" spans="1:2" ht="12.75" x14ac:dyDescent="0.2">
      <c r="A515" s="10"/>
      <c r="B515" s="8"/>
    </row>
    <row r="516" spans="1:2" ht="12.75" x14ac:dyDescent="0.2">
      <c r="A516" s="10"/>
      <c r="B516" s="8"/>
    </row>
    <row r="517" spans="1:2" ht="12.75" x14ac:dyDescent="0.2">
      <c r="A517" s="10"/>
      <c r="B517" s="8"/>
    </row>
    <row r="518" spans="1:2" ht="12.75" x14ac:dyDescent="0.2">
      <c r="A518" s="10"/>
      <c r="B518" s="8"/>
    </row>
    <row r="519" spans="1:2" ht="12.75" x14ac:dyDescent="0.2">
      <c r="A519" s="10"/>
      <c r="B519" s="8"/>
    </row>
    <row r="520" spans="1:2" ht="12.75" x14ac:dyDescent="0.2">
      <c r="A520" s="10"/>
      <c r="B520" s="8"/>
    </row>
    <row r="521" spans="1:2" ht="12.75" x14ac:dyDescent="0.2">
      <c r="A521" s="10"/>
      <c r="B521" s="8"/>
    </row>
    <row r="522" spans="1:2" ht="12.75" x14ac:dyDescent="0.2">
      <c r="A522" s="10"/>
      <c r="B522" s="8"/>
    </row>
    <row r="523" spans="1:2" ht="12.75" x14ac:dyDescent="0.2">
      <c r="A523" s="10"/>
      <c r="B523" s="8"/>
    </row>
    <row r="524" spans="1:2" ht="12.75" x14ac:dyDescent="0.2">
      <c r="A524" s="10"/>
      <c r="B524" s="8"/>
    </row>
    <row r="525" spans="1:2" ht="12.75" x14ac:dyDescent="0.2">
      <c r="A525" s="10"/>
      <c r="B525" s="8"/>
    </row>
    <row r="526" spans="1:2" ht="12.75" x14ac:dyDescent="0.2">
      <c r="A526" s="10"/>
      <c r="B526" s="8"/>
    </row>
    <row r="527" spans="1:2" ht="12.75" x14ac:dyDescent="0.2">
      <c r="A527" s="10"/>
      <c r="B527" s="8"/>
    </row>
    <row r="528" spans="1:2" ht="12.75" x14ac:dyDescent="0.2">
      <c r="A528" s="10"/>
      <c r="B528" s="8"/>
    </row>
    <row r="529" spans="1:2" ht="12.75" x14ac:dyDescent="0.2">
      <c r="A529" s="10"/>
      <c r="B529" s="8"/>
    </row>
    <row r="530" spans="1:2" ht="12.75" x14ac:dyDescent="0.2">
      <c r="A530" s="10"/>
      <c r="B530" s="8"/>
    </row>
    <row r="531" spans="1:2" ht="12.75" x14ac:dyDescent="0.2">
      <c r="A531" s="10"/>
      <c r="B531" s="8"/>
    </row>
    <row r="532" spans="1:2" ht="12.75" x14ac:dyDescent="0.2">
      <c r="A532" s="10"/>
      <c r="B532" s="8"/>
    </row>
    <row r="533" spans="1:2" ht="12.75" x14ac:dyDescent="0.2">
      <c r="A533" s="10"/>
      <c r="B533" s="8"/>
    </row>
    <row r="534" spans="1:2" ht="12.75" x14ac:dyDescent="0.2">
      <c r="A534" s="10"/>
      <c r="B534" s="8"/>
    </row>
    <row r="535" spans="1:2" ht="12.75" x14ac:dyDescent="0.2">
      <c r="A535" s="10"/>
      <c r="B535" s="8"/>
    </row>
    <row r="536" spans="1:2" ht="12.75" x14ac:dyDescent="0.2">
      <c r="A536" s="10"/>
      <c r="B536" s="8"/>
    </row>
    <row r="537" spans="1:2" ht="12.75" x14ac:dyDescent="0.2">
      <c r="A537" s="10"/>
      <c r="B537" s="8"/>
    </row>
    <row r="538" spans="1:2" ht="12.75" x14ac:dyDescent="0.2">
      <c r="A538" s="10"/>
      <c r="B538" s="8"/>
    </row>
    <row r="539" spans="1:2" ht="12.75" x14ac:dyDescent="0.2">
      <c r="A539" s="10"/>
      <c r="B539" s="8"/>
    </row>
    <row r="540" spans="1:2" ht="12.75" x14ac:dyDescent="0.2">
      <c r="A540" s="10"/>
      <c r="B540" s="8"/>
    </row>
    <row r="541" spans="1:2" ht="12.75" x14ac:dyDescent="0.2">
      <c r="A541" s="10"/>
      <c r="B541" s="8"/>
    </row>
    <row r="542" spans="1:2" ht="12.75" x14ac:dyDescent="0.2">
      <c r="A542" s="10"/>
      <c r="B542" s="8"/>
    </row>
    <row r="543" spans="1:2" ht="12.75" x14ac:dyDescent="0.2">
      <c r="A543" s="10"/>
      <c r="B543" s="8"/>
    </row>
    <row r="544" spans="1:2" ht="12.75" x14ac:dyDescent="0.2">
      <c r="A544" s="10"/>
      <c r="B544" s="8"/>
    </row>
    <row r="545" spans="1:2" ht="12.75" x14ac:dyDescent="0.2">
      <c r="A545" s="10"/>
      <c r="B545" s="8"/>
    </row>
    <row r="546" spans="1:2" ht="12.75" x14ac:dyDescent="0.2">
      <c r="A546" s="10"/>
      <c r="B546" s="8"/>
    </row>
    <row r="547" spans="1:2" ht="12.75" x14ac:dyDescent="0.2">
      <c r="A547" s="10"/>
      <c r="B547" s="8"/>
    </row>
    <row r="548" spans="1:2" ht="12.75" x14ac:dyDescent="0.2">
      <c r="A548" s="10"/>
      <c r="B548" s="8"/>
    </row>
    <row r="549" spans="1:2" ht="12.75" x14ac:dyDescent="0.2">
      <c r="A549" s="10"/>
      <c r="B549" s="8"/>
    </row>
    <row r="550" spans="1:2" ht="12.75" x14ac:dyDescent="0.2">
      <c r="A550" s="10"/>
      <c r="B550" s="8"/>
    </row>
    <row r="551" spans="1:2" ht="12.75" x14ac:dyDescent="0.2">
      <c r="A551" s="10"/>
      <c r="B551" s="8"/>
    </row>
    <row r="552" spans="1:2" ht="12.75" x14ac:dyDescent="0.2">
      <c r="A552" s="10"/>
      <c r="B552" s="8"/>
    </row>
    <row r="553" spans="1:2" ht="12.75" x14ac:dyDescent="0.2">
      <c r="A553" s="10"/>
      <c r="B553" s="8"/>
    </row>
    <row r="554" spans="1:2" ht="12.75" x14ac:dyDescent="0.2">
      <c r="A554" s="10"/>
      <c r="B554" s="8"/>
    </row>
    <row r="555" spans="1:2" ht="12.75" x14ac:dyDescent="0.2">
      <c r="A555" s="10"/>
      <c r="B555" s="8"/>
    </row>
    <row r="556" spans="1:2" ht="12.75" x14ac:dyDescent="0.2">
      <c r="A556" s="10"/>
      <c r="B556" s="8"/>
    </row>
    <row r="557" spans="1:2" ht="12.75" x14ac:dyDescent="0.2">
      <c r="A557" s="10"/>
      <c r="B557" s="8"/>
    </row>
    <row r="558" spans="1:2" ht="12.75" x14ac:dyDescent="0.2">
      <c r="A558" s="10"/>
      <c r="B558" s="8"/>
    </row>
    <row r="559" spans="1:2" ht="12.75" x14ac:dyDescent="0.2">
      <c r="A559" s="10"/>
      <c r="B559" s="8"/>
    </row>
    <row r="560" spans="1:2" ht="12.75" x14ac:dyDescent="0.2">
      <c r="A560" s="10"/>
      <c r="B560" s="8"/>
    </row>
    <row r="561" spans="1:2" ht="12.75" x14ac:dyDescent="0.2">
      <c r="A561" s="10"/>
      <c r="B561" s="8"/>
    </row>
    <row r="562" spans="1:2" ht="12.75" x14ac:dyDescent="0.2">
      <c r="A562" s="10"/>
      <c r="B562" s="8"/>
    </row>
    <row r="563" spans="1:2" ht="12.75" x14ac:dyDescent="0.2">
      <c r="A563" s="10"/>
      <c r="B563" s="8"/>
    </row>
    <row r="564" spans="1:2" ht="12.75" x14ac:dyDescent="0.2">
      <c r="A564" s="10"/>
      <c r="B564" s="8"/>
    </row>
    <row r="565" spans="1:2" ht="12.75" x14ac:dyDescent="0.2">
      <c r="A565" s="10"/>
      <c r="B565" s="8"/>
    </row>
    <row r="566" spans="1:2" ht="12.75" x14ac:dyDescent="0.2">
      <c r="A566" s="10"/>
      <c r="B566" s="8"/>
    </row>
    <row r="567" spans="1:2" ht="12.75" x14ac:dyDescent="0.2">
      <c r="A567" s="10"/>
      <c r="B567" s="8"/>
    </row>
    <row r="568" spans="1:2" ht="12.75" x14ac:dyDescent="0.2">
      <c r="A568" s="10"/>
      <c r="B568" s="8"/>
    </row>
    <row r="569" spans="1:2" ht="12.75" x14ac:dyDescent="0.2">
      <c r="A569" s="10"/>
      <c r="B569" s="8"/>
    </row>
    <row r="570" spans="1:2" ht="12.75" x14ac:dyDescent="0.2">
      <c r="A570" s="10"/>
      <c r="B570" s="8"/>
    </row>
    <row r="571" spans="1:2" ht="12.75" x14ac:dyDescent="0.2">
      <c r="A571" s="10"/>
      <c r="B571" s="8"/>
    </row>
    <row r="572" spans="1:2" ht="12.75" x14ac:dyDescent="0.2">
      <c r="A572" s="10"/>
      <c r="B572" s="8"/>
    </row>
    <row r="573" spans="1:2" ht="12.75" x14ac:dyDescent="0.2">
      <c r="A573" s="10"/>
      <c r="B573" s="8"/>
    </row>
    <row r="574" spans="1:2" ht="12.75" x14ac:dyDescent="0.2">
      <c r="A574" s="10"/>
      <c r="B574" s="8"/>
    </row>
    <row r="575" spans="1:2" ht="12.75" x14ac:dyDescent="0.2">
      <c r="A575" s="10"/>
      <c r="B575" s="8"/>
    </row>
    <row r="576" spans="1:2" ht="12.75" x14ac:dyDescent="0.2">
      <c r="A576" s="10"/>
      <c r="B576" s="8"/>
    </row>
    <row r="577" spans="1:2" ht="12.75" x14ac:dyDescent="0.2">
      <c r="A577" s="10"/>
      <c r="B577" s="8"/>
    </row>
    <row r="578" spans="1:2" ht="12.75" x14ac:dyDescent="0.2">
      <c r="A578" s="10"/>
      <c r="B578" s="8"/>
    </row>
    <row r="579" spans="1:2" ht="12.75" x14ac:dyDescent="0.2">
      <c r="A579" s="10"/>
      <c r="B579" s="8"/>
    </row>
    <row r="580" spans="1:2" ht="12.75" x14ac:dyDescent="0.2">
      <c r="A580" s="10"/>
      <c r="B580" s="8"/>
    </row>
    <row r="581" spans="1:2" ht="12.75" x14ac:dyDescent="0.2">
      <c r="A581" s="10"/>
      <c r="B581" s="8"/>
    </row>
    <row r="582" spans="1:2" ht="12.75" x14ac:dyDescent="0.2">
      <c r="A582" s="10"/>
      <c r="B582" s="8"/>
    </row>
    <row r="583" spans="1:2" ht="12.75" x14ac:dyDescent="0.2">
      <c r="A583" s="10"/>
      <c r="B583" s="8"/>
    </row>
    <row r="584" spans="1:2" ht="12.75" x14ac:dyDescent="0.2">
      <c r="A584" s="10"/>
      <c r="B584" s="8"/>
    </row>
    <row r="585" spans="1:2" ht="12.75" x14ac:dyDescent="0.2">
      <c r="A585" s="10"/>
      <c r="B585" s="8"/>
    </row>
    <row r="586" spans="1:2" ht="12.75" x14ac:dyDescent="0.2">
      <c r="A586" s="10"/>
      <c r="B586" s="8"/>
    </row>
    <row r="587" spans="1:2" ht="12.75" x14ac:dyDescent="0.2">
      <c r="A587" s="10"/>
      <c r="B587" s="8"/>
    </row>
    <row r="588" spans="1:2" ht="12.75" x14ac:dyDescent="0.2">
      <c r="A588" s="10"/>
      <c r="B588" s="8"/>
    </row>
    <row r="589" spans="1:2" ht="12.75" x14ac:dyDescent="0.2">
      <c r="A589" s="10"/>
      <c r="B589" s="8"/>
    </row>
    <row r="590" spans="1:2" ht="12.75" x14ac:dyDescent="0.2">
      <c r="A590" s="10"/>
      <c r="B590" s="8"/>
    </row>
    <row r="591" spans="1:2" ht="12.75" x14ac:dyDescent="0.2">
      <c r="A591" s="10"/>
      <c r="B591" s="8"/>
    </row>
    <row r="592" spans="1:2" ht="12.75" x14ac:dyDescent="0.2">
      <c r="A592" s="10"/>
      <c r="B592" s="8"/>
    </row>
    <row r="593" spans="1:2" ht="12.75" x14ac:dyDescent="0.2">
      <c r="A593" s="10"/>
      <c r="B593" s="8"/>
    </row>
    <row r="594" spans="1:2" ht="12.75" x14ac:dyDescent="0.2">
      <c r="A594" s="10"/>
      <c r="B594" s="8"/>
    </row>
    <row r="595" spans="1:2" ht="12.75" x14ac:dyDescent="0.2">
      <c r="A595" s="10"/>
      <c r="B595" s="8"/>
    </row>
    <row r="596" spans="1:2" ht="12.75" x14ac:dyDescent="0.2">
      <c r="A596" s="10"/>
      <c r="B596" s="8"/>
    </row>
    <row r="597" spans="1:2" ht="12.75" x14ac:dyDescent="0.2">
      <c r="A597" s="10"/>
      <c r="B597" s="8"/>
    </row>
    <row r="598" spans="1:2" ht="12.75" x14ac:dyDescent="0.2">
      <c r="A598" s="10"/>
      <c r="B598" s="8"/>
    </row>
    <row r="599" spans="1:2" ht="12.75" x14ac:dyDescent="0.2">
      <c r="A599" s="10"/>
      <c r="B599" s="8"/>
    </row>
    <row r="600" spans="1:2" ht="12.75" x14ac:dyDescent="0.2">
      <c r="A600" s="10"/>
      <c r="B600" s="8"/>
    </row>
    <row r="601" spans="1:2" ht="12.75" x14ac:dyDescent="0.2">
      <c r="A601" s="10"/>
      <c r="B601" s="8"/>
    </row>
    <row r="602" spans="1:2" ht="12.75" x14ac:dyDescent="0.2">
      <c r="A602" s="10"/>
      <c r="B602" s="8"/>
    </row>
    <row r="603" spans="1:2" ht="12.75" x14ac:dyDescent="0.2">
      <c r="A603" s="10"/>
      <c r="B603" s="8"/>
    </row>
    <row r="604" spans="1:2" ht="12.75" x14ac:dyDescent="0.2">
      <c r="A604" s="10"/>
      <c r="B604" s="8"/>
    </row>
    <row r="605" spans="1:2" ht="12.75" x14ac:dyDescent="0.2">
      <c r="A605" s="10"/>
      <c r="B605" s="8"/>
    </row>
    <row r="606" spans="1:2" ht="12.75" x14ac:dyDescent="0.2">
      <c r="A606" s="10"/>
      <c r="B606" s="8"/>
    </row>
    <row r="607" spans="1:2" ht="12.75" x14ac:dyDescent="0.2">
      <c r="A607" s="10"/>
      <c r="B607" s="8"/>
    </row>
    <row r="608" spans="1:2" ht="12.75" x14ac:dyDescent="0.2">
      <c r="A608" s="10"/>
      <c r="B608" s="8"/>
    </row>
    <row r="609" spans="1:2" ht="12.75" x14ac:dyDescent="0.2">
      <c r="A609" s="10"/>
      <c r="B609" s="8"/>
    </row>
    <row r="610" spans="1:2" ht="12.75" x14ac:dyDescent="0.2">
      <c r="A610" s="10"/>
      <c r="B610" s="8"/>
    </row>
    <row r="611" spans="1:2" ht="12.75" x14ac:dyDescent="0.2">
      <c r="A611" s="10"/>
      <c r="B611" s="8"/>
    </row>
    <row r="612" spans="1:2" ht="12.75" x14ac:dyDescent="0.2">
      <c r="A612" s="10"/>
      <c r="B612" s="8"/>
    </row>
    <row r="613" spans="1:2" ht="12.75" x14ac:dyDescent="0.2">
      <c r="A613" s="10"/>
      <c r="B613" s="8"/>
    </row>
    <row r="614" spans="1:2" ht="12.75" x14ac:dyDescent="0.2">
      <c r="A614" s="10"/>
      <c r="B614" s="8"/>
    </row>
    <row r="615" spans="1:2" ht="12.75" x14ac:dyDescent="0.2">
      <c r="A615" s="10"/>
      <c r="B615" s="8"/>
    </row>
    <row r="616" spans="1:2" ht="12.75" x14ac:dyDescent="0.2">
      <c r="A616" s="10"/>
      <c r="B616" s="8"/>
    </row>
    <row r="617" spans="1:2" ht="12.75" x14ac:dyDescent="0.2">
      <c r="A617" s="10"/>
      <c r="B617" s="8"/>
    </row>
    <row r="618" spans="1:2" ht="12.75" x14ac:dyDescent="0.2">
      <c r="A618" s="10"/>
      <c r="B618" s="8"/>
    </row>
    <row r="619" spans="1:2" ht="12.75" x14ac:dyDescent="0.2">
      <c r="A619" s="10"/>
      <c r="B619" s="8"/>
    </row>
    <row r="620" spans="1:2" ht="12.75" x14ac:dyDescent="0.2">
      <c r="A620" s="10"/>
      <c r="B620" s="8"/>
    </row>
    <row r="621" spans="1:2" ht="12.75" x14ac:dyDescent="0.2">
      <c r="A621" s="10"/>
      <c r="B621" s="8"/>
    </row>
    <row r="622" spans="1:2" ht="12.75" x14ac:dyDescent="0.2">
      <c r="A622" s="10"/>
      <c r="B622" s="8"/>
    </row>
    <row r="623" spans="1:2" ht="12.75" x14ac:dyDescent="0.2">
      <c r="A623" s="10"/>
      <c r="B623" s="8"/>
    </row>
    <row r="624" spans="1:2" ht="12.75" x14ac:dyDescent="0.2">
      <c r="A624" s="10"/>
      <c r="B624" s="8"/>
    </row>
    <row r="625" spans="1:2" ht="12.75" x14ac:dyDescent="0.2">
      <c r="A625" s="10"/>
      <c r="B625" s="8"/>
    </row>
    <row r="626" spans="1:2" ht="12.75" x14ac:dyDescent="0.2">
      <c r="A626" s="10"/>
      <c r="B626" s="8"/>
    </row>
    <row r="627" spans="1:2" ht="12.75" x14ac:dyDescent="0.2">
      <c r="A627" s="10"/>
      <c r="B627" s="8"/>
    </row>
    <row r="628" spans="1:2" ht="12.75" x14ac:dyDescent="0.2">
      <c r="A628" s="10"/>
      <c r="B628" s="8"/>
    </row>
    <row r="629" spans="1:2" ht="12.75" x14ac:dyDescent="0.2">
      <c r="A629" s="10"/>
      <c r="B629" s="8"/>
    </row>
    <row r="630" spans="1:2" ht="12.75" x14ac:dyDescent="0.2">
      <c r="A630" s="10"/>
      <c r="B630" s="8"/>
    </row>
    <row r="631" spans="1:2" ht="12.75" x14ac:dyDescent="0.2">
      <c r="A631" s="10"/>
      <c r="B631" s="8"/>
    </row>
    <row r="632" spans="1:2" ht="12.75" x14ac:dyDescent="0.2">
      <c r="A632" s="10"/>
      <c r="B632" s="8"/>
    </row>
    <row r="633" spans="1:2" ht="12.75" x14ac:dyDescent="0.2">
      <c r="A633" s="10"/>
      <c r="B633" s="8"/>
    </row>
    <row r="634" spans="1:2" ht="12.75" x14ac:dyDescent="0.2">
      <c r="A634" s="10"/>
      <c r="B634" s="8"/>
    </row>
    <row r="635" spans="1:2" ht="12.75" x14ac:dyDescent="0.2">
      <c r="A635" s="10"/>
      <c r="B635" s="8"/>
    </row>
    <row r="636" spans="1:2" ht="12.75" x14ac:dyDescent="0.2">
      <c r="A636" s="10"/>
      <c r="B636" s="8"/>
    </row>
    <row r="637" spans="1:2" ht="12.75" x14ac:dyDescent="0.2">
      <c r="A637" s="10"/>
      <c r="B637" s="8"/>
    </row>
    <row r="638" spans="1:2" ht="12.75" x14ac:dyDescent="0.2">
      <c r="A638" s="10"/>
      <c r="B638" s="8"/>
    </row>
    <row r="639" spans="1:2" ht="12.75" x14ac:dyDescent="0.2">
      <c r="A639" s="10"/>
      <c r="B639" s="8"/>
    </row>
    <row r="640" spans="1:2" ht="12.75" x14ac:dyDescent="0.2">
      <c r="A640" s="10"/>
      <c r="B640" s="8"/>
    </row>
    <row r="641" spans="1:2" ht="12.75" x14ac:dyDescent="0.2">
      <c r="A641" s="10"/>
      <c r="B641" s="8"/>
    </row>
    <row r="642" spans="1:2" ht="12.75" x14ac:dyDescent="0.2">
      <c r="A642" s="10"/>
      <c r="B642" s="8"/>
    </row>
    <row r="643" spans="1:2" ht="12.75" x14ac:dyDescent="0.2">
      <c r="A643" s="10"/>
      <c r="B643" s="8"/>
    </row>
    <row r="644" spans="1:2" ht="12.75" x14ac:dyDescent="0.2">
      <c r="A644" s="10"/>
      <c r="B644" s="8"/>
    </row>
    <row r="645" spans="1:2" ht="12.75" x14ac:dyDescent="0.2">
      <c r="A645" s="10"/>
      <c r="B645" s="8"/>
    </row>
    <row r="646" spans="1:2" ht="12.75" x14ac:dyDescent="0.2">
      <c r="A646" s="10"/>
      <c r="B646" s="8"/>
    </row>
    <row r="647" spans="1:2" ht="12.75" x14ac:dyDescent="0.2">
      <c r="A647" s="10"/>
      <c r="B647" s="8"/>
    </row>
    <row r="648" spans="1:2" ht="12.75" x14ac:dyDescent="0.2">
      <c r="A648" s="10"/>
      <c r="B648" s="8"/>
    </row>
    <row r="649" spans="1:2" ht="12.75" x14ac:dyDescent="0.2">
      <c r="A649" s="10"/>
      <c r="B649" s="8"/>
    </row>
    <row r="650" spans="1:2" ht="12.75" x14ac:dyDescent="0.2">
      <c r="A650" s="10"/>
      <c r="B650" s="8"/>
    </row>
    <row r="651" spans="1:2" ht="12.75" x14ac:dyDescent="0.2">
      <c r="A651" s="10"/>
      <c r="B651" s="8"/>
    </row>
    <row r="652" spans="1:2" ht="12.75" x14ac:dyDescent="0.2">
      <c r="A652" s="10"/>
      <c r="B652" s="8"/>
    </row>
    <row r="653" spans="1:2" ht="12.75" x14ac:dyDescent="0.2">
      <c r="A653" s="10"/>
      <c r="B653" s="8"/>
    </row>
    <row r="654" spans="1:2" ht="12.75" x14ac:dyDescent="0.2">
      <c r="A654" s="10"/>
      <c r="B654" s="8"/>
    </row>
    <row r="655" spans="1:2" ht="12.75" x14ac:dyDescent="0.2">
      <c r="A655" s="10"/>
      <c r="B655" s="8"/>
    </row>
    <row r="656" spans="1:2" ht="12.75" x14ac:dyDescent="0.2">
      <c r="A656" s="10"/>
      <c r="B656" s="8"/>
    </row>
    <row r="657" spans="1:2" ht="12.75" x14ac:dyDescent="0.2">
      <c r="A657" s="10"/>
      <c r="B657" s="8"/>
    </row>
    <row r="658" spans="1:2" ht="12.75" x14ac:dyDescent="0.2">
      <c r="A658" s="10"/>
      <c r="B658" s="8"/>
    </row>
    <row r="659" spans="1:2" ht="12.75" x14ac:dyDescent="0.2">
      <c r="A659" s="10"/>
      <c r="B659" s="8"/>
    </row>
    <row r="660" spans="1:2" ht="12.75" x14ac:dyDescent="0.2">
      <c r="A660" s="10"/>
      <c r="B660" s="8"/>
    </row>
    <row r="661" spans="1:2" ht="12.75" x14ac:dyDescent="0.2">
      <c r="A661" s="10"/>
      <c r="B661" s="8"/>
    </row>
    <row r="662" spans="1:2" ht="12.75" x14ac:dyDescent="0.2">
      <c r="A662" s="10"/>
      <c r="B662" s="8"/>
    </row>
    <row r="663" spans="1:2" ht="12.75" x14ac:dyDescent="0.2">
      <c r="A663" s="10"/>
      <c r="B663" s="8"/>
    </row>
    <row r="664" spans="1:2" ht="12.75" x14ac:dyDescent="0.2">
      <c r="A664" s="10"/>
      <c r="B664" s="8"/>
    </row>
    <row r="665" spans="1:2" ht="12.75" x14ac:dyDescent="0.2">
      <c r="A665" s="10"/>
      <c r="B665" s="8"/>
    </row>
    <row r="666" spans="1:2" ht="12.75" x14ac:dyDescent="0.2">
      <c r="A666" s="10"/>
      <c r="B666" s="8"/>
    </row>
    <row r="667" spans="1:2" ht="12.75" x14ac:dyDescent="0.2">
      <c r="A667" s="10"/>
      <c r="B667" s="8"/>
    </row>
    <row r="668" spans="1:2" ht="12.75" x14ac:dyDescent="0.2">
      <c r="A668" s="10"/>
      <c r="B668" s="8"/>
    </row>
    <row r="669" spans="1:2" ht="12.75" x14ac:dyDescent="0.2">
      <c r="A669" s="10"/>
      <c r="B669" s="8"/>
    </row>
    <row r="670" spans="1:2" ht="12.75" x14ac:dyDescent="0.2">
      <c r="A670" s="10"/>
      <c r="B670" s="8"/>
    </row>
    <row r="671" spans="1:2" ht="12.75" x14ac:dyDescent="0.2">
      <c r="A671" s="10"/>
      <c r="B671" s="8"/>
    </row>
    <row r="672" spans="1:2" ht="12.75" x14ac:dyDescent="0.2">
      <c r="A672" s="10"/>
      <c r="B672" s="8"/>
    </row>
    <row r="673" spans="1:2" ht="12.75" x14ac:dyDescent="0.2">
      <c r="A673" s="10"/>
      <c r="B673" s="8"/>
    </row>
    <row r="674" spans="1:2" ht="12.75" x14ac:dyDescent="0.2">
      <c r="A674" s="10"/>
      <c r="B674" s="8"/>
    </row>
    <row r="675" spans="1:2" ht="12.75" x14ac:dyDescent="0.2">
      <c r="A675" s="10"/>
      <c r="B675" s="8"/>
    </row>
    <row r="676" spans="1:2" ht="12.75" x14ac:dyDescent="0.2">
      <c r="A676" s="10"/>
      <c r="B676" s="8"/>
    </row>
    <row r="677" spans="1:2" ht="12.75" x14ac:dyDescent="0.2">
      <c r="A677" s="10"/>
      <c r="B677" s="8"/>
    </row>
    <row r="678" spans="1:2" ht="12.75" x14ac:dyDescent="0.2">
      <c r="A678" s="10"/>
      <c r="B678" s="8"/>
    </row>
    <row r="679" spans="1:2" ht="12.75" x14ac:dyDescent="0.2">
      <c r="A679" s="10"/>
      <c r="B679" s="8"/>
    </row>
    <row r="680" spans="1:2" ht="12.75" x14ac:dyDescent="0.2">
      <c r="A680" s="10"/>
      <c r="B680" s="8"/>
    </row>
    <row r="681" spans="1:2" ht="12.75" x14ac:dyDescent="0.2">
      <c r="A681" s="10"/>
      <c r="B681" s="8"/>
    </row>
    <row r="682" spans="1:2" ht="12.75" x14ac:dyDescent="0.2">
      <c r="A682" s="10"/>
      <c r="B682" s="8"/>
    </row>
    <row r="683" spans="1:2" ht="12.75" x14ac:dyDescent="0.2">
      <c r="A683" s="10"/>
      <c r="B683" s="8"/>
    </row>
    <row r="684" spans="1:2" ht="12.75" x14ac:dyDescent="0.2">
      <c r="A684" s="10"/>
      <c r="B684" s="8"/>
    </row>
    <row r="685" spans="1:2" ht="12.75" x14ac:dyDescent="0.2">
      <c r="A685" s="10"/>
      <c r="B685" s="8"/>
    </row>
    <row r="686" spans="1:2" ht="12.75" x14ac:dyDescent="0.2">
      <c r="A686" s="10"/>
      <c r="B686" s="8"/>
    </row>
    <row r="687" spans="1:2" ht="12.75" x14ac:dyDescent="0.2">
      <c r="A687" s="10"/>
      <c r="B687" s="8"/>
    </row>
    <row r="688" spans="1:2" ht="12.75" x14ac:dyDescent="0.2">
      <c r="A688" s="10"/>
      <c r="B688" s="8"/>
    </row>
    <row r="689" spans="1:2" ht="12.75" x14ac:dyDescent="0.2">
      <c r="A689" s="10"/>
      <c r="B689" s="8"/>
    </row>
    <row r="690" spans="1:2" ht="12.75" x14ac:dyDescent="0.2">
      <c r="A690" s="10"/>
      <c r="B690" s="8"/>
    </row>
    <row r="691" spans="1:2" ht="12.75" x14ac:dyDescent="0.2">
      <c r="A691" s="10"/>
      <c r="B691" s="8"/>
    </row>
    <row r="692" spans="1:2" ht="12.75" x14ac:dyDescent="0.2">
      <c r="A692" s="10"/>
      <c r="B692" s="8"/>
    </row>
    <row r="693" spans="1:2" ht="12.75" x14ac:dyDescent="0.2">
      <c r="A693" s="10"/>
      <c r="B693" s="8"/>
    </row>
    <row r="694" spans="1:2" ht="12.75" x14ac:dyDescent="0.2">
      <c r="A694" s="10"/>
      <c r="B694" s="8"/>
    </row>
    <row r="695" spans="1:2" ht="12.75" x14ac:dyDescent="0.2">
      <c r="A695" s="10"/>
      <c r="B695" s="8"/>
    </row>
    <row r="696" spans="1:2" ht="12.75" x14ac:dyDescent="0.2">
      <c r="A696" s="10"/>
      <c r="B696" s="8"/>
    </row>
    <row r="697" spans="1:2" ht="12.75" x14ac:dyDescent="0.2">
      <c r="A697" s="10"/>
      <c r="B697" s="8"/>
    </row>
    <row r="698" spans="1:2" ht="12.75" x14ac:dyDescent="0.2">
      <c r="A698" s="10"/>
      <c r="B698" s="8"/>
    </row>
    <row r="699" spans="1:2" ht="12.75" x14ac:dyDescent="0.2">
      <c r="A699" s="10"/>
      <c r="B699" s="8"/>
    </row>
    <row r="700" spans="1:2" ht="12.75" x14ac:dyDescent="0.2">
      <c r="A700" s="10"/>
      <c r="B700" s="8"/>
    </row>
    <row r="701" spans="1:2" ht="12.75" x14ac:dyDescent="0.2">
      <c r="A701" s="10"/>
      <c r="B701" s="8"/>
    </row>
    <row r="702" spans="1:2" ht="12.75" x14ac:dyDescent="0.2">
      <c r="A702" s="10"/>
      <c r="B702" s="8"/>
    </row>
    <row r="703" spans="1:2" ht="12.75" x14ac:dyDescent="0.2">
      <c r="A703" s="10"/>
      <c r="B703" s="8"/>
    </row>
    <row r="704" spans="1:2" ht="12.75" x14ac:dyDescent="0.2">
      <c r="A704" s="10"/>
      <c r="B704" s="8"/>
    </row>
    <row r="705" spans="1:2" ht="12.75" x14ac:dyDescent="0.2">
      <c r="A705" s="10"/>
      <c r="B705" s="8"/>
    </row>
    <row r="706" spans="1:2" ht="12.75" x14ac:dyDescent="0.2">
      <c r="A706" s="10"/>
      <c r="B706" s="8"/>
    </row>
    <row r="707" spans="1:2" ht="12.75" x14ac:dyDescent="0.2">
      <c r="A707" s="10"/>
      <c r="B707" s="8"/>
    </row>
    <row r="708" spans="1:2" ht="12.75" x14ac:dyDescent="0.2">
      <c r="A708" s="10"/>
      <c r="B708" s="8"/>
    </row>
    <row r="709" spans="1:2" ht="12.75" x14ac:dyDescent="0.2">
      <c r="A709" s="10"/>
      <c r="B709" s="8"/>
    </row>
    <row r="710" spans="1:2" ht="12.75" x14ac:dyDescent="0.2">
      <c r="A710" s="10"/>
      <c r="B710" s="8"/>
    </row>
    <row r="711" spans="1:2" ht="12.75" x14ac:dyDescent="0.2">
      <c r="A711" s="10"/>
      <c r="B711" s="8"/>
    </row>
    <row r="712" spans="1:2" ht="12.75" x14ac:dyDescent="0.2">
      <c r="A712" s="10"/>
      <c r="B712" s="8"/>
    </row>
    <row r="713" spans="1:2" ht="12.75" x14ac:dyDescent="0.2">
      <c r="A713" s="10"/>
      <c r="B713" s="8"/>
    </row>
    <row r="714" spans="1:2" ht="12.75" x14ac:dyDescent="0.2">
      <c r="A714" s="10"/>
      <c r="B714" s="8"/>
    </row>
    <row r="715" spans="1:2" ht="12.75" x14ac:dyDescent="0.2">
      <c r="A715" s="10"/>
      <c r="B715" s="8"/>
    </row>
    <row r="716" spans="1:2" ht="12.75" x14ac:dyDescent="0.2">
      <c r="A716" s="10"/>
      <c r="B716" s="8"/>
    </row>
    <row r="717" spans="1:2" ht="12.75" x14ac:dyDescent="0.2">
      <c r="A717" s="10"/>
      <c r="B717" s="8"/>
    </row>
    <row r="718" spans="1:2" ht="12.75" x14ac:dyDescent="0.2">
      <c r="A718" s="10"/>
      <c r="B718" s="8"/>
    </row>
    <row r="719" spans="1:2" ht="12.75" x14ac:dyDescent="0.2">
      <c r="A719" s="10"/>
      <c r="B719" s="8"/>
    </row>
    <row r="720" spans="1:2" ht="12.75" x14ac:dyDescent="0.2">
      <c r="A720" s="10"/>
      <c r="B720" s="8"/>
    </row>
    <row r="721" spans="1:2" ht="12.75" x14ac:dyDescent="0.2">
      <c r="A721" s="10"/>
      <c r="B721" s="8"/>
    </row>
    <row r="722" spans="1:2" ht="12.75" x14ac:dyDescent="0.2">
      <c r="A722" s="10"/>
      <c r="B722" s="8"/>
    </row>
    <row r="723" spans="1:2" ht="12.75" x14ac:dyDescent="0.2">
      <c r="A723" s="10"/>
      <c r="B723" s="8"/>
    </row>
    <row r="724" spans="1:2" ht="12.75" x14ac:dyDescent="0.2">
      <c r="A724" s="10"/>
      <c r="B724" s="8"/>
    </row>
    <row r="725" spans="1:2" ht="12.75" x14ac:dyDescent="0.2">
      <c r="A725" s="10"/>
      <c r="B725" s="8"/>
    </row>
    <row r="726" spans="1:2" ht="12.75" x14ac:dyDescent="0.2">
      <c r="A726" s="10"/>
      <c r="B726" s="8"/>
    </row>
    <row r="727" spans="1:2" ht="12.75" x14ac:dyDescent="0.2">
      <c r="A727" s="10"/>
      <c r="B727" s="8"/>
    </row>
    <row r="728" spans="1:2" ht="12.75" x14ac:dyDescent="0.2">
      <c r="A728" s="10"/>
      <c r="B728" s="8"/>
    </row>
    <row r="729" spans="1:2" ht="12.75" x14ac:dyDescent="0.2">
      <c r="A729" s="10"/>
      <c r="B729" s="8"/>
    </row>
    <row r="730" spans="1:2" ht="12.75" x14ac:dyDescent="0.2">
      <c r="A730" s="10"/>
      <c r="B730" s="8"/>
    </row>
    <row r="731" spans="1:2" ht="12.75" x14ac:dyDescent="0.2">
      <c r="A731" s="10"/>
      <c r="B731" s="8"/>
    </row>
    <row r="732" spans="1:2" ht="12.75" x14ac:dyDescent="0.2">
      <c r="A732" s="10"/>
      <c r="B732" s="8"/>
    </row>
    <row r="733" spans="1:2" ht="12.75" x14ac:dyDescent="0.2">
      <c r="A733" s="10"/>
      <c r="B733" s="8"/>
    </row>
    <row r="734" spans="1:2" ht="12.75" x14ac:dyDescent="0.2">
      <c r="A734" s="10"/>
      <c r="B734" s="8"/>
    </row>
    <row r="735" spans="1:2" ht="12.75" x14ac:dyDescent="0.2">
      <c r="A735" s="10"/>
      <c r="B735" s="8"/>
    </row>
    <row r="736" spans="1:2" ht="12.75" x14ac:dyDescent="0.2">
      <c r="A736" s="10"/>
      <c r="B736" s="8"/>
    </row>
    <row r="737" spans="1:2" ht="12.75" x14ac:dyDescent="0.2">
      <c r="A737" s="10"/>
      <c r="B737" s="8"/>
    </row>
    <row r="738" spans="1:2" ht="12.75" x14ac:dyDescent="0.2">
      <c r="A738" s="10"/>
      <c r="B738" s="8"/>
    </row>
    <row r="739" spans="1:2" ht="12.75" x14ac:dyDescent="0.2">
      <c r="A739" s="10"/>
      <c r="B739" s="8"/>
    </row>
    <row r="740" spans="1:2" ht="12.75" x14ac:dyDescent="0.2">
      <c r="A740" s="10"/>
      <c r="B740" s="8"/>
    </row>
    <row r="741" spans="1:2" ht="12.75" x14ac:dyDescent="0.2">
      <c r="A741" s="10"/>
      <c r="B741" s="8"/>
    </row>
    <row r="742" spans="1:2" ht="12.75" x14ac:dyDescent="0.2">
      <c r="A742" s="10"/>
      <c r="B742" s="8"/>
    </row>
    <row r="743" spans="1:2" ht="12.75" x14ac:dyDescent="0.2">
      <c r="A743" s="10"/>
      <c r="B743" s="8"/>
    </row>
    <row r="744" spans="1:2" ht="12.75" x14ac:dyDescent="0.2">
      <c r="A744" s="10"/>
      <c r="B744" s="8"/>
    </row>
    <row r="745" spans="1:2" ht="12.75" x14ac:dyDescent="0.2">
      <c r="A745" s="10"/>
      <c r="B745" s="8"/>
    </row>
    <row r="746" spans="1:2" ht="12.75" x14ac:dyDescent="0.2">
      <c r="A746" s="10"/>
      <c r="B746" s="8"/>
    </row>
    <row r="747" spans="1:2" ht="12.75" x14ac:dyDescent="0.2">
      <c r="A747" s="10"/>
      <c r="B747" s="8"/>
    </row>
    <row r="748" spans="1:2" ht="12.75" x14ac:dyDescent="0.2">
      <c r="A748" s="10"/>
      <c r="B748" s="8"/>
    </row>
    <row r="749" spans="1:2" ht="12.75" x14ac:dyDescent="0.2">
      <c r="A749" s="10"/>
      <c r="B749" s="8"/>
    </row>
    <row r="750" spans="1:2" ht="12.75" x14ac:dyDescent="0.2">
      <c r="A750" s="10"/>
      <c r="B750" s="8"/>
    </row>
    <row r="751" spans="1:2" ht="12.75" x14ac:dyDescent="0.2">
      <c r="A751" s="10"/>
      <c r="B751" s="8"/>
    </row>
    <row r="752" spans="1:2" ht="12.75" x14ac:dyDescent="0.2">
      <c r="A752" s="10"/>
      <c r="B752" s="8"/>
    </row>
    <row r="753" spans="1:2" ht="12.75" x14ac:dyDescent="0.2">
      <c r="A753" s="10"/>
      <c r="B753" s="8"/>
    </row>
    <row r="754" spans="1:2" ht="12.75" x14ac:dyDescent="0.2">
      <c r="A754" s="10"/>
      <c r="B754" s="8"/>
    </row>
    <row r="755" spans="1:2" ht="12.75" x14ac:dyDescent="0.2">
      <c r="A755" s="10"/>
      <c r="B755" s="8"/>
    </row>
    <row r="756" spans="1:2" ht="12.75" x14ac:dyDescent="0.2">
      <c r="A756" s="10"/>
      <c r="B756" s="8"/>
    </row>
    <row r="757" spans="1:2" ht="12.75" x14ac:dyDescent="0.2">
      <c r="A757" s="10"/>
      <c r="B757" s="8"/>
    </row>
    <row r="758" spans="1:2" ht="12.75" x14ac:dyDescent="0.2">
      <c r="A758" s="10"/>
      <c r="B758" s="8"/>
    </row>
    <row r="759" spans="1:2" ht="12.75" x14ac:dyDescent="0.2">
      <c r="A759" s="10"/>
      <c r="B759" s="8"/>
    </row>
    <row r="760" spans="1:2" ht="12.75" x14ac:dyDescent="0.2">
      <c r="A760" s="10"/>
      <c r="B760" s="8"/>
    </row>
    <row r="761" spans="1:2" ht="12.75" x14ac:dyDescent="0.2">
      <c r="A761" s="10"/>
      <c r="B761" s="8"/>
    </row>
    <row r="762" spans="1:2" ht="12.75" x14ac:dyDescent="0.2">
      <c r="A762" s="10"/>
      <c r="B762" s="8"/>
    </row>
    <row r="763" spans="1:2" ht="12.75" x14ac:dyDescent="0.2">
      <c r="A763" s="10"/>
      <c r="B763" s="8"/>
    </row>
    <row r="764" spans="1:2" ht="12.75" x14ac:dyDescent="0.2">
      <c r="A764" s="10"/>
      <c r="B764" s="8"/>
    </row>
    <row r="765" spans="1:2" ht="12.75" x14ac:dyDescent="0.2">
      <c r="A765" s="10"/>
      <c r="B765" s="8"/>
    </row>
    <row r="766" spans="1:2" ht="12.75" x14ac:dyDescent="0.2">
      <c r="A766" s="10"/>
      <c r="B766" s="8"/>
    </row>
    <row r="767" spans="1:2" ht="12.75" x14ac:dyDescent="0.2">
      <c r="A767" s="10"/>
      <c r="B767" s="8"/>
    </row>
    <row r="768" spans="1:2" ht="12.75" x14ac:dyDescent="0.2">
      <c r="A768" s="10"/>
      <c r="B768" s="8"/>
    </row>
    <row r="769" spans="1:2" ht="12.75" x14ac:dyDescent="0.2">
      <c r="A769" s="10"/>
      <c r="B769" s="8"/>
    </row>
    <row r="770" spans="1:2" ht="12.75" x14ac:dyDescent="0.2">
      <c r="A770" s="10"/>
      <c r="B770" s="8"/>
    </row>
    <row r="771" spans="1:2" ht="12.75" x14ac:dyDescent="0.2">
      <c r="A771" s="10"/>
      <c r="B771" s="8"/>
    </row>
    <row r="772" spans="1:2" ht="12.75" x14ac:dyDescent="0.2">
      <c r="A772" s="10"/>
      <c r="B772" s="8"/>
    </row>
    <row r="773" spans="1:2" ht="12.75" x14ac:dyDescent="0.2">
      <c r="A773" s="10"/>
      <c r="B773" s="8"/>
    </row>
    <row r="774" spans="1:2" ht="12.75" x14ac:dyDescent="0.2">
      <c r="A774" s="10"/>
      <c r="B774" s="8"/>
    </row>
    <row r="775" spans="1:2" ht="12.75" x14ac:dyDescent="0.2">
      <c r="A775" s="10"/>
      <c r="B775" s="8"/>
    </row>
    <row r="776" spans="1:2" ht="12.75" x14ac:dyDescent="0.2">
      <c r="A776" s="10"/>
      <c r="B776" s="8"/>
    </row>
    <row r="777" spans="1:2" ht="12.75" x14ac:dyDescent="0.2">
      <c r="A777" s="10"/>
      <c r="B777" s="8"/>
    </row>
    <row r="778" spans="1:2" ht="12.75" x14ac:dyDescent="0.2">
      <c r="A778" s="10"/>
      <c r="B778" s="8"/>
    </row>
    <row r="779" spans="1:2" ht="12.75" x14ac:dyDescent="0.2">
      <c r="A779" s="10"/>
      <c r="B779" s="8"/>
    </row>
    <row r="780" spans="1:2" ht="12.75" x14ac:dyDescent="0.2">
      <c r="A780" s="10"/>
      <c r="B780" s="8"/>
    </row>
    <row r="781" spans="1:2" ht="12.75" x14ac:dyDescent="0.2">
      <c r="A781" s="10"/>
      <c r="B781" s="8"/>
    </row>
    <row r="782" spans="1:2" ht="12.75" x14ac:dyDescent="0.2">
      <c r="A782" s="10"/>
      <c r="B782" s="8"/>
    </row>
    <row r="783" spans="1:2" ht="12.75" x14ac:dyDescent="0.2">
      <c r="A783" s="10"/>
      <c r="B783" s="8"/>
    </row>
    <row r="784" spans="1:2" ht="12.75" x14ac:dyDescent="0.2">
      <c r="A784" s="10"/>
      <c r="B784" s="8"/>
    </row>
    <row r="785" spans="1:2" ht="12.75" x14ac:dyDescent="0.2">
      <c r="A785" s="10"/>
      <c r="B785" s="8"/>
    </row>
    <row r="786" spans="1:2" ht="12.75" x14ac:dyDescent="0.2">
      <c r="A786" s="10"/>
      <c r="B786" s="8"/>
    </row>
    <row r="787" spans="1:2" ht="12.75" x14ac:dyDescent="0.2">
      <c r="A787" s="10"/>
      <c r="B787" s="8"/>
    </row>
    <row r="788" spans="1:2" ht="12.75" x14ac:dyDescent="0.2">
      <c r="A788" s="10"/>
      <c r="B788" s="8"/>
    </row>
    <row r="789" spans="1:2" ht="12.75" x14ac:dyDescent="0.2">
      <c r="A789" s="10"/>
      <c r="B789" s="8"/>
    </row>
    <row r="790" spans="1:2" ht="12.75" x14ac:dyDescent="0.2">
      <c r="A790" s="10"/>
      <c r="B790" s="8"/>
    </row>
    <row r="791" spans="1:2" ht="12.75" x14ac:dyDescent="0.2">
      <c r="A791" s="10"/>
      <c r="B791" s="8"/>
    </row>
    <row r="792" spans="1:2" ht="12.75" x14ac:dyDescent="0.2">
      <c r="A792" s="10"/>
      <c r="B792" s="8"/>
    </row>
    <row r="793" spans="1:2" ht="12.75" x14ac:dyDescent="0.2">
      <c r="A793" s="10"/>
      <c r="B793" s="8"/>
    </row>
    <row r="794" spans="1:2" ht="12.75" x14ac:dyDescent="0.2">
      <c r="A794" s="10"/>
      <c r="B794" s="8"/>
    </row>
    <row r="795" spans="1:2" ht="12.75" x14ac:dyDescent="0.2">
      <c r="A795" s="10"/>
      <c r="B795" s="8"/>
    </row>
    <row r="796" spans="1:2" ht="12.75" x14ac:dyDescent="0.2">
      <c r="A796" s="10"/>
      <c r="B796" s="8"/>
    </row>
    <row r="797" spans="1:2" ht="12.75" x14ac:dyDescent="0.2">
      <c r="A797" s="10"/>
      <c r="B797" s="8"/>
    </row>
    <row r="798" spans="1:2" ht="12.75" x14ac:dyDescent="0.2">
      <c r="A798" s="10"/>
      <c r="B798" s="8"/>
    </row>
    <row r="799" spans="1:2" ht="12.75" x14ac:dyDescent="0.2">
      <c r="A799" s="10"/>
      <c r="B799" s="8"/>
    </row>
    <row r="800" spans="1:2" ht="12.75" x14ac:dyDescent="0.2">
      <c r="A800" s="10"/>
      <c r="B800" s="8"/>
    </row>
    <row r="801" spans="1:2" ht="12.75" x14ac:dyDescent="0.2">
      <c r="A801" s="10"/>
      <c r="B801" s="8"/>
    </row>
    <row r="802" spans="1:2" ht="12.75" x14ac:dyDescent="0.2">
      <c r="A802" s="10"/>
      <c r="B802" s="8"/>
    </row>
    <row r="803" spans="1:2" ht="12.75" x14ac:dyDescent="0.2">
      <c r="A803" s="10"/>
      <c r="B803" s="8"/>
    </row>
    <row r="804" spans="1:2" ht="12.75" x14ac:dyDescent="0.2">
      <c r="A804" s="10"/>
      <c r="B804" s="8"/>
    </row>
    <row r="805" spans="1:2" ht="12.75" x14ac:dyDescent="0.2">
      <c r="A805" s="10"/>
      <c r="B805" s="8"/>
    </row>
    <row r="806" spans="1:2" ht="12.75" x14ac:dyDescent="0.2">
      <c r="A806" s="10"/>
      <c r="B806" s="8"/>
    </row>
    <row r="807" spans="1:2" ht="12.75" x14ac:dyDescent="0.2">
      <c r="A807" s="10"/>
      <c r="B807" s="8"/>
    </row>
    <row r="808" spans="1:2" ht="12.75" x14ac:dyDescent="0.2">
      <c r="A808" s="10"/>
      <c r="B808" s="8"/>
    </row>
    <row r="809" spans="1:2" ht="12.75" x14ac:dyDescent="0.2">
      <c r="A809" s="10"/>
      <c r="B809" s="8"/>
    </row>
    <row r="810" spans="1:2" ht="12.75" x14ac:dyDescent="0.2">
      <c r="A810" s="10"/>
      <c r="B810" s="8"/>
    </row>
    <row r="811" spans="1:2" ht="12.75" x14ac:dyDescent="0.2">
      <c r="A811" s="10"/>
      <c r="B811" s="8"/>
    </row>
    <row r="812" spans="1:2" ht="12.75" x14ac:dyDescent="0.2">
      <c r="A812" s="10"/>
      <c r="B812" s="8"/>
    </row>
    <row r="813" spans="1:2" ht="12.75" x14ac:dyDescent="0.2">
      <c r="A813" s="10"/>
      <c r="B813" s="8"/>
    </row>
    <row r="814" spans="1:2" ht="12.75" x14ac:dyDescent="0.2">
      <c r="A814" s="10"/>
      <c r="B814" s="8"/>
    </row>
    <row r="815" spans="1:2" ht="12.75" x14ac:dyDescent="0.2">
      <c r="A815" s="10"/>
      <c r="B815" s="8"/>
    </row>
    <row r="816" spans="1:2" ht="12.75" x14ac:dyDescent="0.2">
      <c r="A816" s="10"/>
      <c r="B816" s="8"/>
    </row>
    <row r="817" spans="1:2" ht="12.75" x14ac:dyDescent="0.2">
      <c r="A817" s="10"/>
      <c r="B817" s="8"/>
    </row>
    <row r="818" spans="1:2" ht="12.75" x14ac:dyDescent="0.2">
      <c r="A818" s="10"/>
      <c r="B818" s="8"/>
    </row>
    <row r="819" spans="1:2" ht="12.75" x14ac:dyDescent="0.2">
      <c r="A819" s="10"/>
      <c r="B819" s="8"/>
    </row>
    <row r="820" spans="1:2" ht="12.75" x14ac:dyDescent="0.2">
      <c r="A820" s="10"/>
      <c r="B820" s="8"/>
    </row>
    <row r="821" spans="1:2" ht="12.75" x14ac:dyDescent="0.2">
      <c r="A821" s="10"/>
      <c r="B821" s="8"/>
    </row>
    <row r="822" spans="1:2" ht="12.75" x14ac:dyDescent="0.2">
      <c r="A822" s="10"/>
      <c r="B822" s="8"/>
    </row>
    <row r="823" spans="1:2" ht="12.75" x14ac:dyDescent="0.2">
      <c r="A823" s="10"/>
      <c r="B823" s="8"/>
    </row>
    <row r="824" spans="1:2" ht="12.75" x14ac:dyDescent="0.2">
      <c r="A824" s="10"/>
      <c r="B824" s="8"/>
    </row>
    <row r="825" spans="1:2" ht="12.75" x14ac:dyDescent="0.2">
      <c r="A825" s="10"/>
      <c r="B825" s="8"/>
    </row>
    <row r="826" spans="1:2" ht="12.75" x14ac:dyDescent="0.2">
      <c r="A826" s="10"/>
      <c r="B826" s="8"/>
    </row>
    <row r="827" spans="1:2" ht="12.75" x14ac:dyDescent="0.2">
      <c r="A827" s="10"/>
      <c r="B827" s="8"/>
    </row>
    <row r="828" spans="1:2" ht="12.75" x14ac:dyDescent="0.2">
      <c r="A828" s="10"/>
      <c r="B828" s="8"/>
    </row>
    <row r="829" spans="1:2" ht="12.75" x14ac:dyDescent="0.2">
      <c r="A829" s="10"/>
      <c r="B829" s="8"/>
    </row>
    <row r="830" spans="1:2" ht="12.75" x14ac:dyDescent="0.2">
      <c r="A830" s="10"/>
      <c r="B830" s="8"/>
    </row>
    <row r="831" spans="1:2" ht="12.75" x14ac:dyDescent="0.2">
      <c r="A831" s="10"/>
      <c r="B831" s="8"/>
    </row>
    <row r="832" spans="1:2" ht="12.75" x14ac:dyDescent="0.2">
      <c r="A832" s="10"/>
      <c r="B832" s="8"/>
    </row>
    <row r="833" spans="1:2" ht="12.75" x14ac:dyDescent="0.2">
      <c r="A833" s="10"/>
      <c r="B833" s="8"/>
    </row>
    <row r="834" spans="1:2" ht="12.75" x14ac:dyDescent="0.2">
      <c r="A834" s="10"/>
      <c r="B834" s="8"/>
    </row>
    <row r="835" spans="1:2" ht="12.75" x14ac:dyDescent="0.2">
      <c r="A835" s="10"/>
      <c r="B835" s="8"/>
    </row>
    <row r="836" spans="1:2" ht="12.75" x14ac:dyDescent="0.2">
      <c r="A836" s="10"/>
      <c r="B836" s="8"/>
    </row>
    <row r="837" spans="1:2" ht="12.75" x14ac:dyDescent="0.2">
      <c r="A837" s="10"/>
      <c r="B837" s="8"/>
    </row>
    <row r="838" spans="1:2" ht="12.75" x14ac:dyDescent="0.2">
      <c r="A838" s="10"/>
      <c r="B838" s="8"/>
    </row>
    <row r="839" spans="1:2" ht="12.75" x14ac:dyDescent="0.2">
      <c r="A839" s="10"/>
      <c r="B839" s="8"/>
    </row>
    <row r="840" spans="1:2" ht="12.75" x14ac:dyDescent="0.2">
      <c r="A840" s="10"/>
      <c r="B840" s="8"/>
    </row>
    <row r="841" spans="1:2" ht="12.75" x14ac:dyDescent="0.2">
      <c r="A841" s="10"/>
      <c r="B841" s="8"/>
    </row>
    <row r="842" spans="1:2" ht="12.75" x14ac:dyDescent="0.2">
      <c r="A842" s="10"/>
      <c r="B842" s="8"/>
    </row>
    <row r="843" spans="1:2" ht="12.75" x14ac:dyDescent="0.2">
      <c r="A843" s="10"/>
      <c r="B843" s="8"/>
    </row>
    <row r="844" spans="1:2" ht="12.75" x14ac:dyDescent="0.2">
      <c r="A844" s="10"/>
      <c r="B844" s="8"/>
    </row>
    <row r="845" spans="1:2" ht="12.75" x14ac:dyDescent="0.2">
      <c r="A845" s="10"/>
      <c r="B845" s="8"/>
    </row>
    <row r="846" spans="1:2" ht="12.75" x14ac:dyDescent="0.2">
      <c r="A846" s="10"/>
      <c r="B846" s="8"/>
    </row>
    <row r="847" spans="1:2" ht="12.75" x14ac:dyDescent="0.2">
      <c r="A847" s="10"/>
      <c r="B847" s="8"/>
    </row>
    <row r="848" spans="1:2" ht="12.75" x14ac:dyDescent="0.2">
      <c r="A848" s="10"/>
      <c r="B848" s="8"/>
    </row>
    <row r="849" spans="1:2" ht="12.75" x14ac:dyDescent="0.2">
      <c r="A849" s="10"/>
      <c r="B849" s="8"/>
    </row>
    <row r="850" spans="1:2" ht="12.75" x14ac:dyDescent="0.2">
      <c r="A850" s="10"/>
      <c r="B850" s="8"/>
    </row>
    <row r="851" spans="1:2" ht="12.75" x14ac:dyDescent="0.2">
      <c r="A851" s="10"/>
      <c r="B851" s="8"/>
    </row>
    <row r="852" spans="1:2" ht="12.75" x14ac:dyDescent="0.2">
      <c r="A852" s="10"/>
      <c r="B852" s="8"/>
    </row>
    <row r="853" spans="1:2" ht="12.75" x14ac:dyDescent="0.2">
      <c r="A853" s="10"/>
      <c r="B853" s="8"/>
    </row>
    <row r="854" spans="1:2" ht="12.75" x14ac:dyDescent="0.2">
      <c r="A854" s="10"/>
      <c r="B854" s="8"/>
    </row>
    <row r="855" spans="1:2" ht="12.75" x14ac:dyDescent="0.2">
      <c r="A855" s="10"/>
      <c r="B855" s="8"/>
    </row>
    <row r="856" spans="1:2" ht="12.75" x14ac:dyDescent="0.2">
      <c r="A856" s="10"/>
      <c r="B856" s="8"/>
    </row>
    <row r="857" spans="1:2" ht="12.75" x14ac:dyDescent="0.2">
      <c r="A857" s="10"/>
      <c r="B857" s="8"/>
    </row>
    <row r="858" spans="1:2" ht="12.75" x14ac:dyDescent="0.2">
      <c r="A858" s="10"/>
      <c r="B858" s="8"/>
    </row>
    <row r="859" spans="1:2" ht="12.75" x14ac:dyDescent="0.2">
      <c r="A859" s="10"/>
      <c r="B859" s="8"/>
    </row>
    <row r="860" spans="1:2" ht="12.75" x14ac:dyDescent="0.2">
      <c r="A860" s="10"/>
      <c r="B860" s="8"/>
    </row>
    <row r="861" spans="1:2" ht="12.75" x14ac:dyDescent="0.2">
      <c r="A861" s="10"/>
      <c r="B861" s="8"/>
    </row>
    <row r="862" spans="1:2" ht="12.75" x14ac:dyDescent="0.2">
      <c r="A862" s="10"/>
      <c r="B862" s="8"/>
    </row>
    <row r="863" spans="1:2" ht="12.75" x14ac:dyDescent="0.2">
      <c r="A863" s="10"/>
      <c r="B863" s="8"/>
    </row>
    <row r="864" spans="1:2" ht="12.75" x14ac:dyDescent="0.2">
      <c r="A864" s="10"/>
      <c r="B864" s="8"/>
    </row>
    <row r="865" spans="1:2" ht="12.75" x14ac:dyDescent="0.2">
      <c r="A865" s="10"/>
      <c r="B865" s="8"/>
    </row>
    <row r="866" spans="1:2" ht="12.75" x14ac:dyDescent="0.2">
      <c r="A866" s="10"/>
      <c r="B866" s="8"/>
    </row>
    <row r="867" spans="1:2" ht="12.75" x14ac:dyDescent="0.2">
      <c r="A867" s="10"/>
      <c r="B867" s="8"/>
    </row>
    <row r="868" spans="1:2" ht="12.75" x14ac:dyDescent="0.2">
      <c r="A868" s="10"/>
      <c r="B868" s="8"/>
    </row>
    <row r="869" spans="1:2" ht="12.75" x14ac:dyDescent="0.2">
      <c r="A869" s="10"/>
      <c r="B869" s="8"/>
    </row>
    <row r="870" spans="1:2" ht="12.75" x14ac:dyDescent="0.2">
      <c r="A870" s="10"/>
      <c r="B870" s="8"/>
    </row>
    <row r="871" spans="1:2" ht="12.75" x14ac:dyDescent="0.2">
      <c r="A871" s="10"/>
      <c r="B871" s="8"/>
    </row>
    <row r="872" spans="1:2" ht="12.75" x14ac:dyDescent="0.2">
      <c r="A872" s="10"/>
      <c r="B872" s="8"/>
    </row>
    <row r="873" spans="1:2" ht="12.75" x14ac:dyDescent="0.2">
      <c r="A873" s="10"/>
      <c r="B873" s="8"/>
    </row>
    <row r="874" spans="1:2" ht="12.75" x14ac:dyDescent="0.2">
      <c r="A874" s="10"/>
      <c r="B874" s="8"/>
    </row>
    <row r="875" spans="1:2" ht="12.75" x14ac:dyDescent="0.2">
      <c r="A875" s="10"/>
      <c r="B875" s="8"/>
    </row>
    <row r="876" spans="1:2" ht="12.75" x14ac:dyDescent="0.2">
      <c r="A876" s="10"/>
      <c r="B876" s="8"/>
    </row>
    <row r="877" spans="1:2" ht="12.75" x14ac:dyDescent="0.2">
      <c r="A877" s="10"/>
      <c r="B877" s="8"/>
    </row>
    <row r="878" spans="1:2" ht="12.75" x14ac:dyDescent="0.2">
      <c r="A878" s="10"/>
      <c r="B878" s="8"/>
    </row>
    <row r="879" spans="1:2" ht="12.75" x14ac:dyDescent="0.2">
      <c r="A879" s="10"/>
      <c r="B879" s="8"/>
    </row>
    <row r="880" spans="1:2" ht="12.75" x14ac:dyDescent="0.2">
      <c r="A880" s="10"/>
      <c r="B880" s="8"/>
    </row>
    <row r="881" spans="1:2" ht="12.75" x14ac:dyDescent="0.2">
      <c r="A881" s="10"/>
      <c r="B881" s="8"/>
    </row>
    <row r="882" spans="1:2" ht="12.75" x14ac:dyDescent="0.2">
      <c r="A882" s="10"/>
      <c r="B882" s="8"/>
    </row>
    <row r="883" spans="1:2" ht="12.75" x14ac:dyDescent="0.2">
      <c r="A883" s="10"/>
      <c r="B883" s="8"/>
    </row>
    <row r="884" spans="1:2" ht="12.75" x14ac:dyDescent="0.2">
      <c r="A884" s="10"/>
      <c r="B884" s="8"/>
    </row>
    <row r="885" spans="1:2" ht="12.75" x14ac:dyDescent="0.2">
      <c r="A885" s="10"/>
      <c r="B885" s="8"/>
    </row>
    <row r="886" spans="1:2" ht="12.75" x14ac:dyDescent="0.2">
      <c r="A886" s="10"/>
      <c r="B886" s="8"/>
    </row>
    <row r="887" spans="1:2" ht="12.75" x14ac:dyDescent="0.2">
      <c r="A887" s="10"/>
      <c r="B887" s="8"/>
    </row>
    <row r="888" spans="1:2" ht="12.75" x14ac:dyDescent="0.2">
      <c r="A888" s="10"/>
      <c r="B888" s="8"/>
    </row>
    <row r="889" spans="1:2" ht="12.75" x14ac:dyDescent="0.2">
      <c r="A889" s="10"/>
      <c r="B889" s="8"/>
    </row>
    <row r="890" spans="1:2" ht="12.75" x14ac:dyDescent="0.2">
      <c r="A890" s="10"/>
      <c r="B890" s="8"/>
    </row>
    <row r="891" spans="1:2" ht="12.75" x14ac:dyDescent="0.2">
      <c r="A891" s="10"/>
      <c r="B891" s="8"/>
    </row>
    <row r="892" spans="1:2" ht="12.75" x14ac:dyDescent="0.2">
      <c r="A892" s="10"/>
      <c r="B892" s="8"/>
    </row>
    <row r="893" spans="1:2" ht="12.75" x14ac:dyDescent="0.2">
      <c r="A893" s="10"/>
      <c r="B893" s="8"/>
    </row>
    <row r="894" spans="1:2" ht="12.75" x14ac:dyDescent="0.2">
      <c r="A894" s="10"/>
      <c r="B894" s="8"/>
    </row>
    <row r="895" spans="1:2" ht="12.75" x14ac:dyDescent="0.2">
      <c r="A895" s="10"/>
      <c r="B895" s="8"/>
    </row>
    <row r="896" spans="1:2" ht="12.75" x14ac:dyDescent="0.2">
      <c r="A896" s="10"/>
      <c r="B896" s="8"/>
    </row>
    <row r="897" spans="1:2" ht="12.75" x14ac:dyDescent="0.2">
      <c r="A897" s="10"/>
      <c r="B897" s="8"/>
    </row>
    <row r="898" spans="1:2" ht="12.75" x14ac:dyDescent="0.2">
      <c r="A898" s="10"/>
      <c r="B898" s="8"/>
    </row>
    <row r="899" spans="1:2" ht="12.75" x14ac:dyDescent="0.2">
      <c r="A899" s="10"/>
      <c r="B899" s="8"/>
    </row>
    <row r="900" spans="1:2" ht="12.75" x14ac:dyDescent="0.2">
      <c r="A900" s="10"/>
      <c r="B900" s="8"/>
    </row>
    <row r="901" spans="1:2" ht="12.75" x14ac:dyDescent="0.2">
      <c r="A901" s="10"/>
      <c r="B901" s="8"/>
    </row>
    <row r="902" spans="1:2" ht="12.75" x14ac:dyDescent="0.2">
      <c r="A902" s="10"/>
      <c r="B902" s="8"/>
    </row>
    <row r="903" spans="1:2" ht="12.75" x14ac:dyDescent="0.2">
      <c r="A903" s="10"/>
      <c r="B903" s="8"/>
    </row>
    <row r="904" spans="1:2" ht="12.75" x14ac:dyDescent="0.2">
      <c r="A904" s="10"/>
      <c r="B904" s="8"/>
    </row>
    <row r="905" spans="1:2" ht="12.75" x14ac:dyDescent="0.2">
      <c r="A905" s="10"/>
      <c r="B905" s="8"/>
    </row>
    <row r="906" spans="1:2" ht="12.75" x14ac:dyDescent="0.2">
      <c r="A906" s="10"/>
      <c r="B906" s="8"/>
    </row>
    <row r="907" spans="1:2" ht="12.75" x14ac:dyDescent="0.2">
      <c r="A907" s="10"/>
      <c r="B907" s="8"/>
    </row>
    <row r="908" spans="1:2" ht="12.75" x14ac:dyDescent="0.2">
      <c r="A908" s="10"/>
      <c r="B908" s="8"/>
    </row>
    <row r="909" spans="1:2" ht="12.75" x14ac:dyDescent="0.2">
      <c r="A909" s="10"/>
      <c r="B909" s="8"/>
    </row>
    <row r="910" spans="1:2" ht="12.75" x14ac:dyDescent="0.2">
      <c r="A910" s="10"/>
      <c r="B910" s="8"/>
    </row>
    <row r="911" spans="1:2" ht="12.75" x14ac:dyDescent="0.2">
      <c r="A911" s="10"/>
      <c r="B911" s="8"/>
    </row>
    <row r="912" spans="1:2" ht="12.75" x14ac:dyDescent="0.2">
      <c r="A912" s="10"/>
      <c r="B912" s="8"/>
    </row>
    <row r="913" spans="1:2" ht="12.75" x14ac:dyDescent="0.2">
      <c r="A913" s="10"/>
      <c r="B913" s="8"/>
    </row>
    <row r="914" spans="1:2" ht="12.75" x14ac:dyDescent="0.2">
      <c r="A914" s="10"/>
      <c r="B914" s="8"/>
    </row>
    <row r="915" spans="1:2" ht="12.75" x14ac:dyDescent="0.2">
      <c r="A915" s="10"/>
      <c r="B915" s="8"/>
    </row>
    <row r="916" spans="1:2" ht="12.75" x14ac:dyDescent="0.2">
      <c r="A916" s="10"/>
      <c r="B916" s="8"/>
    </row>
    <row r="917" spans="1:2" ht="12.75" x14ac:dyDescent="0.2">
      <c r="A917" s="10"/>
      <c r="B917" s="8"/>
    </row>
    <row r="918" spans="1:2" ht="12.75" x14ac:dyDescent="0.2">
      <c r="A918" s="10"/>
      <c r="B918" s="8"/>
    </row>
    <row r="919" spans="1:2" ht="12.75" x14ac:dyDescent="0.2">
      <c r="A919" s="10"/>
      <c r="B919" s="8"/>
    </row>
    <row r="920" spans="1:2" ht="12.75" x14ac:dyDescent="0.2">
      <c r="A920" s="10"/>
      <c r="B920" s="8"/>
    </row>
    <row r="921" spans="1:2" ht="12.75" x14ac:dyDescent="0.2">
      <c r="A921" s="10"/>
      <c r="B921" s="8"/>
    </row>
    <row r="922" spans="1:2" ht="12.75" x14ac:dyDescent="0.2">
      <c r="A922" s="10"/>
      <c r="B922" s="8"/>
    </row>
    <row r="923" spans="1:2" ht="12.75" x14ac:dyDescent="0.2">
      <c r="A923" s="10"/>
      <c r="B923" s="8"/>
    </row>
    <row r="924" spans="1:2" ht="12.75" x14ac:dyDescent="0.2">
      <c r="A924" s="10"/>
      <c r="B924" s="8"/>
    </row>
    <row r="925" spans="1:2" ht="12.75" x14ac:dyDescent="0.2">
      <c r="A925" s="10"/>
      <c r="B925" s="8"/>
    </row>
    <row r="926" spans="1:2" ht="12.75" x14ac:dyDescent="0.2">
      <c r="A926" s="10"/>
      <c r="B926" s="8"/>
    </row>
    <row r="927" spans="1:2" ht="12.75" x14ac:dyDescent="0.2">
      <c r="A927" s="10"/>
      <c r="B927" s="8"/>
    </row>
    <row r="928" spans="1:2" ht="12.75" x14ac:dyDescent="0.2">
      <c r="A928" s="10"/>
      <c r="B928" s="8"/>
    </row>
    <row r="929" spans="1:2" ht="12.75" x14ac:dyDescent="0.2">
      <c r="A929" s="10"/>
      <c r="B929" s="8"/>
    </row>
    <row r="930" spans="1:2" ht="12.75" x14ac:dyDescent="0.2">
      <c r="A930" s="10"/>
      <c r="B930" s="8"/>
    </row>
    <row r="931" spans="1:2" ht="12.75" x14ac:dyDescent="0.2">
      <c r="A931" s="10"/>
      <c r="B931" s="8"/>
    </row>
    <row r="932" spans="1:2" ht="12.75" x14ac:dyDescent="0.2">
      <c r="A932" s="10"/>
      <c r="B932" s="8"/>
    </row>
    <row r="933" spans="1:2" ht="12.75" x14ac:dyDescent="0.2">
      <c r="A933" s="10"/>
      <c r="B933" s="8"/>
    </row>
    <row r="934" spans="1:2" ht="12.75" x14ac:dyDescent="0.2">
      <c r="A934" s="10"/>
      <c r="B934" s="8"/>
    </row>
    <row r="935" spans="1:2" ht="12.75" x14ac:dyDescent="0.2">
      <c r="A935" s="10"/>
      <c r="B935" s="8"/>
    </row>
    <row r="936" spans="1:2" ht="12.75" x14ac:dyDescent="0.2">
      <c r="A936" s="10"/>
      <c r="B936" s="8"/>
    </row>
    <row r="937" spans="1:2" ht="12.75" x14ac:dyDescent="0.2">
      <c r="A937" s="10"/>
      <c r="B937" s="8"/>
    </row>
    <row r="938" spans="1:2" ht="12.75" x14ac:dyDescent="0.2">
      <c r="A938" s="10"/>
      <c r="B938" s="8"/>
    </row>
    <row r="939" spans="1:2" ht="12.75" x14ac:dyDescent="0.2">
      <c r="A939" s="10"/>
      <c r="B939" s="8"/>
    </row>
    <row r="940" spans="1:2" ht="12.75" x14ac:dyDescent="0.2">
      <c r="A940" s="10"/>
      <c r="B940" s="8"/>
    </row>
    <row r="941" spans="1:2" ht="12.75" x14ac:dyDescent="0.2">
      <c r="A941" s="10"/>
      <c r="B941" s="8"/>
    </row>
    <row r="942" spans="1:2" ht="12.75" x14ac:dyDescent="0.2">
      <c r="A942" s="10"/>
      <c r="B942" s="8"/>
    </row>
    <row r="943" spans="1:2" ht="12.75" x14ac:dyDescent="0.2">
      <c r="A943" s="10"/>
      <c r="B943" s="8"/>
    </row>
    <row r="944" spans="1:2" ht="12.75" x14ac:dyDescent="0.2">
      <c r="A944" s="10"/>
      <c r="B944" s="8"/>
    </row>
    <row r="945" spans="1:2" ht="12.75" x14ac:dyDescent="0.2">
      <c r="A945" s="10"/>
      <c r="B945" s="8"/>
    </row>
    <row r="946" spans="1:2" ht="12.75" x14ac:dyDescent="0.2">
      <c r="A946" s="10"/>
      <c r="B946" s="8"/>
    </row>
    <row r="947" spans="1:2" ht="12.75" x14ac:dyDescent="0.2">
      <c r="A947" s="10"/>
      <c r="B947" s="8"/>
    </row>
    <row r="948" spans="1:2" ht="12.75" x14ac:dyDescent="0.2">
      <c r="A948" s="10"/>
      <c r="B948" s="8"/>
    </row>
    <row r="949" spans="1:2" ht="12.75" x14ac:dyDescent="0.2">
      <c r="A949" s="10"/>
      <c r="B949" s="8"/>
    </row>
    <row r="950" spans="1:2" ht="12.75" x14ac:dyDescent="0.2">
      <c r="A950" s="10"/>
      <c r="B950" s="8"/>
    </row>
    <row r="951" spans="1:2" ht="12.75" x14ac:dyDescent="0.2">
      <c r="A951" s="10"/>
      <c r="B951" s="8"/>
    </row>
    <row r="952" spans="1:2" ht="12.75" x14ac:dyDescent="0.2">
      <c r="A952" s="10"/>
      <c r="B952" s="8"/>
    </row>
    <row r="953" spans="1:2" ht="12.75" x14ac:dyDescent="0.2">
      <c r="A953" s="10"/>
      <c r="B953" s="8"/>
    </row>
    <row r="954" spans="1:2" ht="12.75" x14ac:dyDescent="0.2">
      <c r="A954" s="10"/>
      <c r="B954" s="8"/>
    </row>
    <row r="955" spans="1:2" ht="12.75" x14ac:dyDescent="0.2">
      <c r="A955" s="10"/>
      <c r="B955" s="8"/>
    </row>
    <row r="956" spans="1:2" ht="12.75" x14ac:dyDescent="0.2">
      <c r="A956" s="10"/>
      <c r="B956" s="8"/>
    </row>
    <row r="957" spans="1:2" ht="12.75" x14ac:dyDescent="0.2">
      <c r="A957" s="10"/>
      <c r="B957" s="8"/>
    </row>
    <row r="958" spans="1:2" ht="12.75" x14ac:dyDescent="0.2">
      <c r="A958" s="10"/>
      <c r="B958" s="8"/>
    </row>
    <row r="959" spans="1:2" ht="12.75" x14ac:dyDescent="0.2">
      <c r="A959" s="10"/>
      <c r="B959" s="8"/>
    </row>
    <row r="960" spans="1:2" ht="12.75" x14ac:dyDescent="0.2">
      <c r="A960" s="10"/>
      <c r="B960" s="8"/>
    </row>
    <row r="961" spans="1:2" ht="12.75" x14ac:dyDescent="0.2">
      <c r="A961" s="10"/>
      <c r="B961" s="8"/>
    </row>
    <row r="962" spans="1:2" ht="12.75" x14ac:dyDescent="0.2">
      <c r="A962" s="10"/>
      <c r="B962" s="8"/>
    </row>
    <row r="963" spans="1:2" ht="12.75" x14ac:dyDescent="0.2">
      <c r="A963" s="10"/>
      <c r="B963" s="8"/>
    </row>
    <row r="964" spans="1:2" ht="12.75" x14ac:dyDescent="0.2">
      <c r="A964" s="10"/>
      <c r="B964" s="8"/>
    </row>
    <row r="965" spans="1:2" ht="12.75" x14ac:dyDescent="0.2">
      <c r="A965" s="10"/>
      <c r="B965" s="8"/>
    </row>
    <row r="966" spans="1:2" ht="12.75" x14ac:dyDescent="0.2">
      <c r="A966" s="10"/>
      <c r="B966" s="8"/>
    </row>
    <row r="967" spans="1:2" ht="12.75" x14ac:dyDescent="0.2">
      <c r="A967" s="10"/>
      <c r="B967" s="8"/>
    </row>
    <row r="968" spans="1:2" ht="12.75" x14ac:dyDescent="0.2">
      <c r="A968" s="10"/>
      <c r="B968" s="8"/>
    </row>
    <row r="969" spans="1:2" ht="12.75" x14ac:dyDescent="0.2">
      <c r="A969" s="10"/>
      <c r="B969" s="8"/>
    </row>
    <row r="970" spans="1:2" ht="12.75" x14ac:dyDescent="0.2">
      <c r="A970" s="10"/>
      <c r="B970" s="8"/>
    </row>
    <row r="971" spans="1:2" ht="12.75" x14ac:dyDescent="0.2">
      <c r="A971" s="10"/>
      <c r="B971" s="8"/>
    </row>
    <row r="972" spans="1:2" ht="12.75" x14ac:dyDescent="0.2">
      <c r="A972" s="10"/>
      <c r="B972" s="8"/>
    </row>
    <row r="973" spans="1:2" ht="12.75" x14ac:dyDescent="0.2">
      <c r="A973" s="10"/>
      <c r="B973" s="8"/>
    </row>
    <row r="974" spans="1:2" ht="12.75" x14ac:dyDescent="0.2">
      <c r="A974" s="10"/>
      <c r="B974" s="8"/>
    </row>
    <row r="975" spans="1:2" ht="12.75" x14ac:dyDescent="0.2">
      <c r="A975" s="10"/>
      <c r="B975" s="8"/>
    </row>
    <row r="976" spans="1:2" ht="12.75" x14ac:dyDescent="0.2">
      <c r="A976" s="10"/>
      <c r="B976" s="8"/>
    </row>
    <row r="977" spans="1:2" ht="12.75" x14ac:dyDescent="0.2">
      <c r="A977" s="10"/>
      <c r="B977" s="8"/>
    </row>
    <row r="978" spans="1:2" ht="12.75" x14ac:dyDescent="0.2">
      <c r="A978" s="10"/>
      <c r="B978" s="8"/>
    </row>
    <row r="979" spans="1:2" ht="12.75" x14ac:dyDescent="0.2">
      <c r="A979" s="10"/>
      <c r="B979" s="8"/>
    </row>
    <row r="980" spans="1:2" ht="12.75" x14ac:dyDescent="0.2">
      <c r="A980" s="10"/>
      <c r="B980" s="8"/>
    </row>
    <row r="981" spans="1:2" ht="12.75" x14ac:dyDescent="0.2">
      <c r="A981" s="10"/>
      <c r="B981" s="8"/>
    </row>
    <row r="982" spans="1:2" ht="12.75" x14ac:dyDescent="0.2">
      <c r="A982" s="10"/>
      <c r="B982" s="8"/>
    </row>
    <row r="983" spans="1:2" ht="12.75" x14ac:dyDescent="0.2">
      <c r="A983" s="10"/>
      <c r="B983" s="8"/>
    </row>
    <row r="984" spans="1:2" ht="12.75" x14ac:dyDescent="0.2">
      <c r="A984" s="10"/>
      <c r="B984" s="8"/>
    </row>
    <row r="985" spans="1:2" ht="12.75" x14ac:dyDescent="0.2">
      <c r="A985" s="10"/>
      <c r="B985" s="8"/>
    </row>
    <row r="986" spans="1:2" ht="12.75" x14ac:dyDescent="0.2">
      <c r="A986" s="10"/>
      <c r="B986" s="8"/>
    </row>
    <row r="987" spans="1:2" ht="12.75" x14ac:dyDescent="0.2">
      <c r="A987" s="10"/>
      <c r="B987" s="8"/>
    </row>
    <row r="988" spans="1:2" ht="12.75" x14ac:dyDescent="0.2">
      <c r="A988" s="10"/>
      <c r="B988" s="8"/>
    </row>
    <row r="989" spans="1:2" ht="12.75" x14ac:dyDescent="0.2">
      <c r="A989" s="10"/>
      <c r="B989" s="8"/>
    </row>
    <row r="990" spans="1:2" ht="12.75" x14ac:dyDescent="0.2">
      <c r="A990" s="10"/>
      <c r="B990" s="8"/>
    </row>
    <row r="991" spans="1:2" ht="12.75" x14ac:dyDescent="0.2">
      <c r="A991" s="10"/>
      <c r="B991" s="8"/>
    </row>
    <row r="992" spans="1:2" ht="12.75" x14ac:dyDescent="0.2">
      <c r="A992" s="10"/>
      <c r="B992" s="8"/>
    </row>
    <row r="993" spans="1:2" ht="12.75" x14ac:dyDescent="0.2">
      <c r="A993" s="10"/>
      <c r="B993" s="8"/>
    </row>
    <row r="994" spans="1:2" ht="12.75" x14ac:dyDescent="0.2">
      <c r="A994" s="10"/>
      <c r="B994" s="8"/>
    </row>
    <row r="995" spans="1:2" ht="12.75" x14ac:dyDescent="0.2">
      <c r="A995" s="10"/>
      <c r="B995" s="8"/>
    </row>
    <row r="996" spans="1:2" ht="12.75" x14ac:dyDescent="0.2">
      <c r="A996" s="10"/>
      <c r="B996" s="8"/>
    </row>
    <row r="997" spans="1:2" ht="12.75" x14ac:dyDescent="0.2">
      <c r="A997" s="10"/>
      <c r="B997" s="8"/>
    </row>
    <row r="998" spans="1:2" ht="12.75" x14ac:dyDescent="0.2">
      <c r="A998" s="10"/>
      <c r="B998" s="8"/>
    </row>
    <row r="999" spans="1:2" ht="12.75" x14ac:dyDescent="0.2">
      <c r="A999" s="10"/>
      <c r="B999" s="8"/>
    </row>
    <row r="1000" spans="1:2" ht="12.75" x14ac:dyDescent="0.2">
      <c r="A1000" s="10"/>
      <c r="B1000" s="8"/>
    </row>
    <row r="1001" spans="1:2" ht="12.75" x14ac:dyDescent="0.2">
      <c r="A1001" s="10"/>
      <c r="B100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miner interview summ</vt:lpstr>
      <vt:lpstr>Interview summary tallies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</dc:creator>
  <cp:lastModifiedBy> MSHA</cp:lastModifiedBy>
  <dcterms:created xsi:type="dcterms:W3CDTF">2019-10-25T19:09:41Z</dcterms:created>
  <dcterms:modified xsi:type="dcterms:W3CDTF">2019-11-19T21:11:20Z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